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CE03EFD-DC4E-47EB-87BF-A6338A1291D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สรุปงบบุคลากร" sheetId="1" r:id="rId1"/>
    <sheet name="สรุปงบดำเนินงาน" sheetId="2" r:id="rId2"/>
  </sheets>
  <externalReferences>
    <externalReference r:id="rId3"/>
  </externalReferences>
  <definedNames>
    <definedName name="JR_PAGE_ANCHOR_0_1">'[1]บุค '!#REF!</definedName>
    <definedName name="_xlnm.Print_Area" localSheetId="0">สรุปงบบุคลากร!$A$1:$N$104</definedName>
    <definedName name="_xlnm.Print_Titles" localSheetId="1">สรุปงบดำเนินงาน!$5:$6</definedName>
    <definedName name="_xlnm.Print_Titles" localSheetId="0">สรุปงบบุคลากร!$5:$6</definedName>
    <definedName name="SAPBEXdnldView" hidden="1">"5I5OQKLJQUKTQGBB3WK26YOU9"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3" i="2" l="1"/>
  <c r="K103" i="2"/>
  <c r="J103" i="2"/>
  <c r="I103" i="2"/>
  <c r="H103" i="2"/>
  <c r="G103" i="2"/>
  <c r="E103" i="2"/>
  <c r="D103" i="2"/>
  <c r="M102" i="2"/>
  <c r="F102" i="2"/>
  <c r="M101" i="2"/>
  <c r="O101" i="2" s="1"/>
  <c r="Q101" i="2" s="1"/>
  <c r="F101" i="2"/>
  <c r="M100" i="2"/>
  <c r="F100" i="2"/>
  <c r="P100" i="2" s="1"/>
  <c r="R100" i="2" s="1"/>
  <c r="M99" i="2"/>
  <c r="F99" i="2"/>
  <c r="O99" i="2" s="1"/>
  <c r="Q99" i="2" s="1"/>
  <c r="M98" i="2"/>
  <c r="F98" i="2"/>
  <c r="P98" i="2" s="1"/>
  <c r="R98" i="2" s="1"/>
  <c r="M97" i="2"/>
  <c r="F97" i="2"/>
  <c r="M96" i="2"/>
  <c r="F96" i="2"/>
  <c r="M95" i="2"/>
  <c r="F95" i="2"/>
  <c r="O95" i="2" s="1"/>
  <c r="Q95" i="2" s="1"/>
  <c r="M94" i="2"/>
  <c r="N94" i="2" s="1"/>
  <c r="F94" i="2"/>
  <c r="L93" i="2"/>
  <c r="K93" i="2"/>
  <c r="J93" i="2"/>
  <c r="I93" i="2"/>
  <c r="H93" i="2"/>
  <c r="G93" i="2"/>
  <c r="E93" i="2"/>
  <c r="D93" i="2"/>
  <c r="M92" i="2"/>
  <c r="F92" i="2"/>
  <c r="O91" i="2"/>
  <c r="Q91" i="2" s="1"/>
  <c r="M91" i="2"/>
  <c r="F91" i="2"/>
  <c r="N91" i="2" s="1"/>
  <c r="M90" i="2"/>
  <c r="F90" i="2"/>
  <c r="M89" i="2"/>
  <c r="O89" i="2" s="1"/>
  <c r="Q89" i="2" s="1"/>
  <c r="F89" i="2"/>
  <c r="M88" i="2"/>
  <c r="F88" i="2"/>
  <c r="O87" i="2"/>
  <c r="Q87" i="2" s="1"/>
  <c r="M87" i="2"/>
  <c r="F87" i="2"/>
  <c r="M86" i="2"/>
  <c r="F86" i="2"/>
  <c r="M85" i="2"/>
  <c r="F85" i="2"/>
  <c r="L84" i="2"/>
  <c r="K84" i="2"/>
  <c r="J84" i="2"/>
  <c r="I84" i="2"/>
  <c r="H84" i="2"/>
  <c r="G84" i="2"/>
  <c r="E84" i="2"/>
  <c r="D84" i="2"/>
  <c r="M83" i="2"/>
  <c r="F83" i="2"/>
  <c r="N83" i="2" s="1"/>
  <c r="M82" i="2"/>
  <c r="N82" i="2" s="1"/>
  <c r="F82" i="2"/>
  <c r="M81" i="2"/>
  <c r="F81" i="2"/>
  <c r="P81" i="2" s="1"/>
  <c r="R81" i="2" s="1"/>
  <c r="M80" i="2"/>
  <c r="F80" i="2"/>
  <c r="M79" i="2"/>
  <c r="F79" i="2"/>
  <c r="M78" i="2"/>
  <c r="F78" i="2"/>
  <c r="P78" i="2" s="1"/>
  <c r="R78" i="2" s="1"/>
  <c r="M77" i="2"/>
  <c r="F77" i="2"/>
  <c r="M76" i="2"/>
  <c r="P76" i="2" s="1"/>
  <c r="R76" i="2" s="1"/>
  <c r="F76" i="2"/>
  <c r="L75" i="2"/>
  <c r="K75" i="2"/>
  <c r="J75" i="2"/>
  <c r="I75" i="2"/>
  <c r="H75" i="2"/>
  <c r="G75" i="2"/>
  <c r="E75" i="2"/>
  <c r="D75" i="2"/>
  <c r="M74" i="2"/>
  <c r="N74" i="2" s="1"/>
  <c r="F74" i="2"/>
  <c r="M73" i="2"/>
  <c r="F73" i="2"/>
  <c r="M72" i="2"/>
  <c r="F72" i="2"/>
  <c r="M71" i="2"/>
  <c r="O71" i="2" s="1"/>
  <c r="Q71" i="2" s="1"/>
  <c r="F71" i="2"/>
  <c r="M70" i="2"/>
  <c r="F70" i="2"/>
  <c r="P70" i="2" s="1"/>
  <c r="R70" i="2" s="1"/>
  <c r="M69" i="2"/>
  <c r="F69" i="2"/>
  <c r="M68" i="2"/>
  <c r="P68" i="2" s="1"/>
  <c r="R68" i="2" s="1"/>
  <c r="F68" i="2"/>
  <c r="M67" i="2"/>
  <c r="F67" i="2"/>
  <c r="M66" i="2"/>
  <c r="F66" i="2"/>
  <c r="N66" i="2" s="1"/>
  <c r="L65" i="2"/>
  <c r="K65" i="2"/>
  <c r="J65" i="2"/>
  <c r="I65" i="2"/>
  <c r="H65" i="2"/>
  <c r="G65" i="2"/>
  <c r="E65" i="2"/>
  <c r="D65" i="2"/>
  <c r="P64" i="2"/>
  <c r="R64" i="2" s="1"/>
  <c r="M64" i="2"/>
  <c r="F64" i="2"/>
  <c r="M63" i="2"/>
  <c r="O63" i="2" s="1"/>
  <c r="Q63" i="2" s="1"/>
  <c r="F63" i="2"/>
  <c r="M62" i="2"/>
  <c r="F62" i="2"/>
  <c r="M61" i="2"/>
  <c r="F61" i="2"/>
  <c r="P60" i="2"/>
  <c r="R60" i="2" s="1"/>
  <c r="M60" i="2"/>
  <c r="F60" i="2"/>
  <c r="M59" i="2"/>
  <c r="O59" i="2" s="1"/>
  <c r="Q59" i="2" s="1"/>
  <c r="F59" i="2"/>
  <c r="M58" i="2"/>
  <c r="F58" i="2"/>
  <c r="P58" i="2" s="1"/>
  <c r="R58" i="2" s="1"/>
  <c r="M57" i="2"/>
  <c r="F57" i="2"/>
  <c r="M56" i="2"/>
  <c r="F56" i="2"/>
  <c r="L55" i="2"/>
  <c r="K55" i="2"/>
  <c r="J55" i="2"/>
  <c r="I55" i="2"/>
  <c r="H55" i="2"/>
  <c r="G55" i="2"/>
  <c r="E55" i="2"/>
  <c r="D55" i="2"/>
  <c r="M54" i="2"/>
  <c r="F54" i="2"/>
  <c r="M53" i="2"/>
  <c r="F53" i="2"/>
  <c r="M52" i="2"/>
  <c r="F52" i="2"/>
  <c r="M51" i="2"/>
  <c r="F51" i="2"/>
  <c r="N51" i="2" s="1"/>
  <c r="M50" i="2"/>
  <c r="F50" i="2"/>
  <c r="P50" i="2" s="1"/>
  <c r="R50" i="2" s="1"/>
  <c r="M49" i="2"/>
  <c r="F49" i="2"/>
  <c r="M48" i="2"/>
  <c r="F48" i="2"/>
  <c r="O47" i="2"/>
  <c r="Q47" i="2" s="1"/>
  <c r="M47" i="2"/>
  <c r="F47" i="2"/>
  <c r="N46" i="2"/>
  <c r="M46" i="2"/>
  <c r="P46" i="2" s="1"/>
  <c r="F46" i="2"/>
  <c r="L45" i="2"/>
  <c r="K45" i="2"/>
  <c r="J45" i="2"/>
  <c r="I45" i="2"/>
  <c r="H45" i="2"/>
  <c r="G45" i="2"/>
  <c r="E45" i="2"/>
  <c r="D45" i="2"/>
  <c r="M44" i="2"/>
  <c r="F44" i="2"/>
  <c r="M43" i="2"/>
  <c r="F43" i="2"/>
  <c r="M42" i="2"/>
  <c r="F42" i="2"/>
  <c r="M41" i="2"/>
  <c r="O41" i="2" s="1"/>
  <c r="Q41" i="2" s="1"/>
  <c r="F41" i="2"/>
  <c r="M40" i="2"/>
  <c r="F40" i="2"/>
  <c r="P40" i="2" s="1"/>
  <c r="R40" i="2" s="1"/>
  <c r="M39" i="2"/>
  <c r="F39" i="2"/>
  <c r="M38" i="2"/>
  <c r="F38" i="2"/>
  <c r="M37" i="2"/>
  <c r="F37" i="2"/>
  <c r="L36" i="2"/>
  <c r="K36" i="2"/>
  <c r="J36" i="2"/>
  <c r="I36" i="2"/>
  <c r="H36" i="2"/>
  <c r="G36" i="2"/>
  <c r="E36" i="2"/>
  <c r="D36" i="2"/>
  <c r="M35" i="2"/>
  <c r="F35" i="2"/>
  <c r="M34" i="2"/>
  <c r="F34" i="2"/>
  <c r="P34" i="2" s="1"/>
  <c r="R34" i="2" s="1"/>
  <c r="M33" i="2"/>
  <c r="F33" i="2"/>
  <c r="P32" i="2"/>
  <c r="R32" i="2" s="1"/>
  <c r="M32" i="2"/>
  <c r="F32" i="2"/>
  <c r="M31" i="2"/>
  <c r="F31" i="2"/>
  <c r="M30" i="2"/>
  <c r="F30" i="2"/>
  <c r="L29" i="2"/>
  <c r="K29" i="2"/>
  <c r="J29" i="2"/>
  <c r="I29" i="2"/>
  <c r="H29" i="2"/>
  <c r="G29" i="2"/>
  <c r="E29" i="2"/>
  <c r="D29" i="2"/>
  <c r="M28" i="2"/>
  <c r="F28" i="2"/>
  <c r="M27" i="2"/>
  <c r="F27" i="2"/>
  <c r="O27" i="2" s="1"/>
  <c r="Q27" i="2" s="1"/>
  <c r="M26" i="2"/>
  <c r="F26" i="2"/>
  <c r="N26" i="2" s="1"/>
  <c r="M25" i="2"/>
  <c r="F25" i="2"/>
  <c r="M24" i="2"/>
  <c r="F24" i="2"/>
  <c r="M23" i="2"/>
  <c r="F23" i="2"/>
  <c r="P23" i="2" s="1"/>
  <c r="R23" i="2" s="1"/>
  <c r="M22" i="2"/>
  <c r="F22" i="2"/>
  <c r="M21" i="2"/>
  <c r="F21" i="2"/>
  <c r="M20" i="2"/>
  <c r="F20" i="2"/>
  <c r="M19" i="2"/>
  <c r="F19" i="2"/>
  <c r="L18" i="2"/>
  <c r="K18" i="2"/>
  <c r="J18" i="2"/>
  <c r="I18" i="2"/>
  <c r="H18" i="2"/>
  <c r="G18" i="2"/>
  <c r="E18" i="2"/>
  <c r="D18" i="2"/>
  <c r="M17" i="2"/>
  <c r="F17" i="2"/>
  <c r="P17" i="2" s="1"/>
  <c r="R17" i="2" s="1"/>
  <c r="M16" i="2"/>
  <c r="F16" i="2"/>
  <c r="M15" i="2"/>
  <c r="F15" i="2"/>
  <c r="M14" i="2"/>
  <c r="F14" i="2"/>
  <c r="P14" i="2" s="1"/>
  <c r="R14" i="2" s="1"/>
  <c r="M13" i="2"/>
  <c r="F13" i="2"/>
  <c r="N13" i="2" s="1"/>
  <c r="M12" i="2"/>
  <c r="F12" i="2"/>
  <c r="M11" i="2"/>
  <c r="F11" i="2"/>
  <c r="M10" i="2"/>
  <c r="F10" i="2"/>
  <c r="O10" i="2" s="1"/>
  <c r="Q10" i="2" s="1"/>
  <c r="M9" i="2"/>
  <c r="F9" i="2"/>
  <c r="M8" i="2"/>
  <c r="F8" i="2"/>
  <c r="M7" i="2"/>
  <c r="F7" i="2"/>
  <c r="J103" i="1"/>
  <c r="I103" i="1"/>
  <c r="E103" i="1"/>
  <c r="D103" i="1"/>
  <c r="K102" i="1"/>
  <c r="H102" i="1"/>
  <c r="F102" i="1"/>
  <c r="G102" i="1" s="1"/>
  <c r="K101" i="1"/>
  <c r="H101" i="1"/>
  <c r="F101" i="1"/>
  <c r="G101" i="1" s="1"/>
  <c r="K100" i="1"/>
  <c r="H100" i="1"/>
  <c r="F100" i="1"/>
  <c r="G100" i="1" s="1"/>
  <c r="K99" i="1"/>
  <c r="H99" i="1"/>
  <c r="F99" i="1"/>
  <c r="G99" i="1" s="1"/>
  <c r="K98" i="1"/>
  <c r="H98" i="1"/>
  <c r="F98" i="1"/>
  <c r="G98" i="1" s="1"/>
  <c r="K97" i="1"/>
  <c r="H97" i="1"/>
  <c r="F97" i="1"/>
  <c r="G97" i="1" s="1"/>
  <c r="K96" i="1"/>
  <c r="H96" i="1"/>
  <c r="F96" i="1"/>
  <c r="G96" i="1" s="1"/>
  <c r="K95" i="1"/>
  <c r="H95" i="1"/>
  <c r="F95" i="1"/>
  <c r="G95" i="1" s="1"/>
  <c r="K94" i="1"/>
  <c r="H94" i="1"/>
  <c r="F94" i="1"/>
  <c r="J93" i="1"/>
  <c r="I93" i="1"/>
  <c r="E93" i="1"/>
  <c r="D93" i="1"/>
  <c r="K92" i="1"/>
  <c r="H92" i="1"/>
  <c r="F92" i="1"/>
  <c r="G92" i="1" s="1"/>
  <c r="K91" i="1"/>
  <c r="H91" i="1"/>
  <c r="M91" i="1" s="1"/>
  <c r="O91" i="1" s="1"/>
  <c r="F91" i="1"/>
  <c r="G91" i="1" s="1"/>
  <c r="K90" i="1"/>
  <c r="H90" i="1"/>
  <c r="F90" i="1"/>
  <c r="G90" i="1" s="1"/>
  <c r="K89" i="1"/>
  <c r="H89" i="1"/>
  <c r="F89" i="1"/>
  <c r="G89" i="1" s="1"/>
  <c r="K88" i="1"/>
  <c r="H88" i="1"/>
  <c r="M88" i="1" s="1"/>
  <c r="O88" i="1" s="1"/>
  <c r="F88" i="1"/>
  <c r="G88" i="1" s="1"/>
  <c r="K87" i="1"/>
  <c r="H87" i="1"/>
  <c r="G87" i="1"/>
  <c r="F87" i="1"/>
  <c r="K86" i="1"/>
  <c r="L86" i="1" s="1"/>
  <c r="H86" i="1"/>
  <c r="F86" i="1"/>
  <c r="K85" i="1"/>
  <c r="H85" i="1"/>
  <c r="F85" i="1"/>
  <c r="G85" i="1" s="1"/>
  <c r="J84" i="1"/>
  <c r="I84" i="1"/>
  <c r="E84" i="1"/>
  <c r="D84" i="1"/>
  <c r="K83" i="1"/>
  <c r="H83" i="1"/>
  <c r="M83" i="1" s="1"/>
  <c r="O83" i="1" s="1"/>
  <c r="F83" i="1"/>
  <c r="G83" i="1" s="1"/>
  <c r="K82" i="1"/>
  <c r="H82" i="1"/>
  <c r="F82" i="1"/>
  <c r="G82" i="1" s="1"/>
  <c r="K81" i="1"/>
  <c r="H81" i="1"/>
  <c r="F81" i="1"/>
  <c r="G81" i="1" s="1"/>
  <c r="K80" i="1"/>
  <c r="H80" i="1"/>
  <c r="F80" i="1"/>
  <c r="G80" i="1" s="1"/>
  <c r="K79" i="1"/>
  <c r="H79" i="1"/>
  <c r="F79" i="1"/>
  <c r="G79" i="1" s="1"/>
  <c r="K78" i="1"/>
  <c r="H78" i="1"/>
  <c r="F78" i="1"/>
  <c r="G78" i="1" s="1"/>
  <c r="K77" i="1"/>
  <c r="H77" i="1"/>
  <c r="F77" i="1"/>
  <c r="G77" i="1" s="1"/>
  <c r="K76" i="1"/>
  <c r="H76" i="1"/>
  <c r="F76" i="1"/>
  <c r="G76" i="1" s="1"/>
  <c r="J75" i="1"/>
  <c r="I75" i="1"/>
  <c r="E75" i="1"/>
  <c r="D75" i="1"/>
  <c r="K74" i="1"/>
  <c r="H74" i="1"/>
  <c r="F74" i="1"/>
  <c r="G74" i="1" s="1"/>
  <c r="K73" i="1"/>
  <c r="H73" i="1"/>
  <c r="F73" i="1"/>
  <c r="G73" i="1" s="1"/>
  <c r="K72" i="1"/>
  <c r="H72" i="1"/>
  <c r="N72" i="1" s="1"/>
  <c r="P72" i="1" s="1"/>
  <c r="F72" i="1"/>
  <c r="G72" i="1" s="1"/>
  <c r="K71" i="1"/>
  <c r="H71" i="1"/>
  <c r="F71" i="1"/>
  <c r="G71" i="1" s="1"/>
  <c r="K70" i="1"/>
  <c r="H70" i="1"/>
  <c r="G70" i="1"/>
  <c r="F70" i="1"/>
  <c r="K69" i="1"/>
  <c r="H69" i="1"/>
  <c r="F69" i="1"/>
  <c r="G69" i="1" s="1"/>
  <c r="K68" i="1"/>
  <c r="H68" i="1"/>
  <c r="F68" i="1"/>
  <c r="G68" i="1" s="1"/>
  <c r="K67" i="1"/>
  <c r="H67" i="1"/>
  <c r="F67" i="1"/>
  <c r="G67" i="1" s="1"/>
  <c r="K66" i="1"/>
  <c r="H66" i="1"/>
  <c r="F66" i="1"/>
  <c r="G66" i="1" s="1"/>
  <c r="J65" i="1"/>
  <c r="I65" i="1"/>
  <c r="E65" i="1"/>
  <c r="D65" i="1"/>
  <c r="K64" i="1"/>
  <c r="M64" i="1" s="1"/>
  <c r="O64" i="1" s="1"/>
  <c r="H64" i="1"/>
  <c r="G64" i="1"/>
  <c r="F64" i="1"/>
  <c r="K63" i="1"/>
  <c r="H63" i="1"/>
  <c r="F63" i="1"/>
  <c r="G63" i="1" s="1"/>
  <c r="K62" i="1"/>
  <c r="H62" i="1"/>
  <c r="N62" i="1" s="1"/>
  <c r="P62" i="1" s="1"/>
  <c r="F62" i="1"/>
  <c r="G62" i="1" s="1"/>
  <c r="K61" i="1"/>
  <c r="H61" i="1"/>
  <c r="F61" i="1"/>
  <c r="G61" i="1" s="1"/>
  <c r="K60" i="1"/>
  <c r="H60" i="1"/>
  <c r="F60" i="1"/>
  <c r="G60" i="1" s="1"/>
  <c r="K59" i="1"/>
  <c r="H59" i="1"/>
  <c r="F59" i="1"/>
  <c r="G59" i="1" s="1"/>
  <c r="K58" i="1"/>
  <c r="H58" i="1"/>
  <c r="F58" i="1"/>
  <c r="G58" i="1" s="1"/>
  <c r="K57" i="1"/>
  <c r="H57" i="1"/>
  <c r="N57" i="1" s="1"/>
  <c r="P57" i="1" s="1"/>
  <c r="F57" i="1"/>
  <c r="G57" i="1" s="1"/>
  <c r="K56" i="1"/>
  <c r="H56" i="1"/>
  <c r="F56" i="1"/>
  <c r="G56" i="1" s="1"/>
  <c r="J55" i="1"/>
  <c r="I55" i="1"/>
  <c r="E55" i="1"/>
  <c r="D55" i="1"/>
  <c r="K54" i="1"/>
  <c r="H54" i="1"/>
  <c r="G54" i="1"/>
  <c r="F54" i="1"/>
  <c r="K53" i="1"/>
  <c r="H53" i="1"/>
  <c r="F53" i="1"/>
  <c r="G53" i="1" s="1"/>
  <c r="K52" i="1"/>
  <c r="H52" i="1"/>
  <c r="N52" i="1" s="1"/>
  <c r="P52" i="1" s="1"/>
  <c r="F52" i="1"/>
  <c r="G52" i="1" s="1"/>
  <c r="K51" i="1"/>
  <c r="H51" i="1"/>
  <c r="G51" i="1"/>
  <c r="F51" i="1"/>
  <c r="K50" i="1"/>
  <c r="H50" i="1"/>
  <c r="F50" i="1"/>
  <c r="G50" i="1" s="1"/>
  <c r="K49" i="1"/>
  <c r="H49" i="1"/>
  <c r="N49" i="1" s="1"/>
  <c r="P49" i="1" s="1"/>
  <c r="F49" i="1"/>
  <c r="G49" i="1" s="1"/>
  <c r="K48" i="1"/>
  <c r="H48" i="1"/>
  <c r="M48" i="1" s="1"/>
  <c r="O48" i="1" s="1"/>
  <c r="F48" i="1"/>
  <c r="G48" i="1" s="1"/>
  <c r="K47" i="1"/>
  <c r="H47" i="1"/>
  <c r="F47" i="1"/>
  <c r="G47" i="1" s="1"/>
  <c r="K46" i="1"/>
  <c r="H46" i="1"/>
  <c r="F46" i="1"/>
  <c r="G46" i="1" s="1"/>
  <c r="J45" i="1"/>
  <c r="I45" i="1"/>
  <c r="E45" i="1"/>
  <c r="D45" i="1"/>
  <c r="K44" i="1"/>
  <c r="H44" i="1"/>
  <c r="L44" i="1" s="1"/>
  <c r="F44" i="1"/>
  <c r="G44" i="1" s="1"/>
  <c r="K43" i="1"/>
  <c r="N43" i="1" s="1"/>
  <c r="P43" i="1" s="1"/>
  <c r="H43" i="1"/>
  <c r="F43" i="1"/>
  <c r="G43" i="1" s="1"/>
  <c r="K42" i="1"/>
  <c r="H42" i="1"/>
  <c r="N42" i="1" s="1"/>
  <c r="P42" i="1" s="1"/>
  <c r="F42" i="1"/>
  <c r="G42" i="1" s="1"/>
  <c r="K41" i="1"/>
  <c r="H41" i="1"/>
  <c r="F41" i="1"/>
  <c r="G41" i="1" s="1"/>
  <c r="K40" i="1"/>
  <c r="H40" i="1"/>
  <c r="N40" i="1" s="1"/>
  <c r="P40" i="1" s="1"/>
  <c r="F40" i="1"/>
  <c r="G40" i="1" s="1"/>
  <c r="K39" i="1"/>
  <c r="H39" i="1"/>
  <c r="F39" i="1"/>
  <c r="G39" i="1" s="1"/>
  <c r="K38" i="1"/>
  <c r="H38" i="1"/>
  <c r="F38" i="1"/>
  <c r="G38" i="1" s="1"/>
  <c r="K37" i="1"/>
  <c r="H37" i="1"/>
  <c r="N37" i="1" s="1"/>
  <c r="P37" i="1" s="1"/>
  <c r="F37" i="1"/>
  <c r="J36" i="1"/>
  <c r="I36" i="1"/>
  <c r="E36" i="1"/>
  <c r="D36" i="1"/>
  <c r="K35" i="1"/>
  <c r="H35" i="1"/>
  <c r="F35" i="1"/>
  <c r="G35" i="1" s="1"/>
  <c r="K34" i="1"/>
  <c r="H34" i="1"/>
  <c r="G34" i="1"/>
  <c r="F34" i="1"/>
  <c r="K33" i="1"/>
  <c r="H33" i="1"/>
  <c r="F33" i="1"/>
  <c r="G33" i="1" s="1"/>
  <c r="K32" i="1"/>
  <c r="H32" i="1"/>
  <c r="N32" i="1" s="1"/>
  <c r="P32" i="1" s="1"/>
  <c r="F32" i="1"/>
  <c r="G32" i="1" s="1"/>
  <c r="K31" i="1"/>
  <c r="H31" i="1"/>
  <c r="G31" i="1"/>
  <c r="F31" i="1"/>
  <c r="K30" i="1"/>
  <c r="H30" i="1"/>
  <c r="F30" i="1"/>
  <c r="G30" i="1" s="1"/>
  <c r="J29" i="1"/>
  <c r="I29" i="1"/>
  <c r="E29" i="1"/>
  <c r="D29" i="1"/>
  <c r="K28" i="1"/>
  <c r="H28" i="1"/>
  <c r="M28" i="1" s="1"/>
  <c r="O28" i="1" s="1"/>
  <c r="F28" i="1"/>
  <c r="G28" i="1" s="1"/>
  <c r="K27" i="1"/>
  <c r="H27" i="1"/>
  <c r="F27" i="1"/>
  <c r="G27" i="1" s="1"/>
  <c r="K26" i="1"/>
  <c r="H26" i="1"/>
  <c r="F26" i="1"/>
  <c r="G26" i="1" s="1"/>
  <c r="K25" i="1"/>
  <c r="H25" i="1"/>
  <c r="F25" i="1"/>
  <c r="G25" i="1" s="1"/>
  <c r="K24" i="1"/>
  <c r="H24" i="1"/>
  <c r="N24" i="1" s="1"/>
  <c r="P24" i="1" s="1"/>
  <c r="F24" i="1"/>
  <c r="G24" i="1" s="1"/>
  <c r="K23" i="1"/>
  <c r="H23" i="1"/>
  <c r="F23" i="1"/>
  <c r="G23" i="1" s="1"/>
  <c r="K22" i="1"/>
  <c r="H22" i="1"/>
  <c r="F22" i="1"/>
  <c r="G22" i="1" s="1"/>
  <c r="K21" i="1"/>
  <c r="H21" i="1"/>
  <c r="F21" i="1"/>
  <c r="G21" i="1" s="1"/>
  <c r="K20" i="1"/>
  <c r="H20" i="1"/>
  <c r="F20" i="1"/>
  <c r="G20" i="1" s="1"/>
  <c r="K19" i="1"/>
  <c r="H19" i="1"/>
  <c r="N19" i="1" s="1"/>
  <c r="F19" i="1"/>
  <c r="F29" i="1" s="1"/>
  <c r="J18" i="1"/>
  <c r="I18" i="1"/>
  <c r="E18" i="1"/>
  <c r="D18" i="1"/>
  <c r="K17" i="1"/>
  <c r="H17" i="1"/>
  <c r="F17" i="1"/>
  <c r="G17" i="1" s="1"/>
  <c r="K16" i="1"/>
  <c r="H16" i="1"/>
  <c r="M16" i="1" s="1"/>
  <c r="O16" i="1" s="1"/>
  <c r="F16" i="1"/>
  <c r="G16" i="1" s="1"/>
  <c r="K15" i="1"/>
  <c r="H15" i="1"/>
  <c r="F15" i="1"/>
  <c r="G15" i="1" s="1"/>
  <c r="K14" i="1"/>
  <c r="H14" i="1"/>
  <c r="F14" i="1"/>
  <c r="G14" i="1" s="1"/>
  <c r="K13" i="1"/>
  <c r="H13" i="1"/>
  <c r="F13" i="1"/>
  <c r="G13" i="1" s="1"/>
  <c r="K12" i="1"/>
  <c r="H12" i="1"/>
  <c r="F12" i="1"/>
  <c r="G12" i="1" s="1"/>
  <c r="K11" i="1"/>
  <c r="H11" i="1"/>
  <c r="F11" i="1"/>
  <c r="G11" i="1" s="1"/>
  <c r="K10" i="1"/>
  <c r="H10" i="1"/>
  <c r="F10" i="1"/>
  <c r="G10" i="1" s="1"/>
  <c r="K9" i="1"/>
  <c r="H9" i="1"/>
  <c r="F9" i="1"/>
  <c r="G9" i="1" s="1"/>
  <c r="K8" i="1"/>
  <c r="M8" i="1" s="1"/>
  <c r="O8" i="1" s="1"/>
  <c r="H8" i="1"/>
  <c r="F8" i="1"/>
  <c r="G8" i="1" s="1"/>
  <c r="K7" i="1"/>
  <c r="H7" i="1"/>
  <c r="F7" i="1"/>
  <c r="P43" i="2" l="1"/>
  <c r="R43" i="2" s="1"/>
  <c r="L49" i="1"/>
  <c r="P21" i="2"/>
  <c r="R21" i="2" s="1"/>
  <c r="P35" i="2"/>
  <c r="R35" i="2" s="1"/>
  <c r="P38" i="2"/>
  <c r="R38" i="2" s="1"/>
  <c r="N67" i="2"/>
  <c r="P73" i="2"/>
  <c r="R73" i="2" s="1"/>
  <c r="P82" i="2"/>
  <c r="R82" i="2" s="1"/>
  <c r="K93" i="1"/>
  <c r="F36" i="2"/>
  <c r="P102" i="2"/>
  <c r="R102" i="2" s="1"/>
  <c r="M56" i="1"/>
  <c r="O56" i="1" s="1"/>
  <c r="P22" i="2"/>
  <c r="R22" i="2" s="1"/>
  <c r="P39" i="2"/>
  <c r="R39" i="2" s="1"/>
  <c r="P90" i="2"/>
  <c r="R90" i="2" s="1"/>
  <c r="L68" i="1"/>
  <c r="M79" i="1"/>
  <c r="O79" i="1" s="1"/>
  <c r="M86" i="1"/>
  <c r="O86" i="1" s="1"/>
  <c r="P28" i="2"/>
  <c r="R28" i="2" s="1"/>
  <c r="O31" i="2"/>
  <c r="Q31" i="2" s="1"/>
  <c r="O51" i="2"/>
  <c r="Q51" i="2" s="1"/>
  <c r="O97" i="2"/>
  <c r="Q97" i="2" s="1"/>
  <c r="N90" i="2"/>
  <c r="P9" i="2"/>
  <c r="R9" i="2" s="1"/>
  <c r="O48" i="2"/>
  <c r="Q48" i="2" s="1"/>
  <c r="P61" i="2"/>
  <c r="R61" i="2" s="1"/>
  <c r="N12" i="1"/>
  <c r="P12" i="1" s="1"/>
  <c r="P15" i="2"/>
  <c r="R15" i="2" s="1"/>
  <c r="O83" i="2"/>
  <c r="Q83" i="2" s="1"/>
  <c r="N86" i="2"/>
  <c r="N48" i="2"/>
  <c r="O53" i="2"/>
  <c r="Q53" i="2" s="1"/>
  <c r="O79" i="2"/>
  <c r="Q79" i="2" s="1"/>
  <c r="N87" i="2"/>
  <c r="P19" i="2"/>
  <c r="N33" i="2"/>
  <c r="O54" i="2"/>
  <c r="Q54" i="2" s="1"/>
  <c r="N62" i="2"/>
  <c r="L37" i="1"/>
  <c r="L87" i="1"/>
  <c r="O11" i="2"/>
  <c r="Q11" i="2" s="1"/>
  <c r="P42" i="2"/>
  <c r="R42" i="2" s="1"/>
  <c r="P95" i="2"/>
  <c r="R95" i="2" s="1"/>
  <c r="O8" i="2"/>
  <c r="Q8" i="2" s="1"/>
  <c r="M36" i="2"/>
  <c r="N39" i="2"/>
  <c r="M75" i="2"/>
  <c r="O73" i="2"/>
  <c r="Q73" i="2" s="1"/>
  <c r="P10" i="2"/>
  <c r="R10" i="2" s="1"/>
  <c r="P20" i="2"/>
  <c r="R20" i="2" s="1"/>
  <c r="N21" i="2"/>
  <c r="O22" i="2"/>
  <c r="Q22" i="2" s="1"/>
  <c r="P27" i="2"/>
  <c r="R27" i="2" s="1"/>
  <c r="N30" i="2"/>
  <c r="O33" i="2"/>
  <c r="Q33" i="2" s="1"/>
  <c r="N34" i="2"/>
  <c r="O35" i="2"/>
  <c r="Q35" i="2" s="1"/>
  <c r="O39" i="2"/>
  <c r="Q39" i="2" s="1"/>
  <c r="N41" i="2"/>
  <c r="N43" i="2"/>
  <c r="N47" i="2"/>
  <c r="O50" i="2"/>
  <c r="Q50" i="2" s="1"/>
  <c r="N54" i="2"/>
  <c r="N58" i="2"/>
  <c r="O67" i="2"/>
  <c r="Q67" i="2" s="1"/>
  <c r="N70" i="2"/>
  <c r="N78" i="2"/>
  <c r="O85" i="2"/>
  <c r="Q85" i="2" s="1"/>
  <c r="P101" i="2"/>
  <c r="R101" i="2" s="1"/>
  <c r="O9" i="2"/>
  <c r="Q9" i="2" s="1"/>
  <c r="N11" i="2"/>
  <c r="O14" i="2"/>
  <c r="Q14" i="2" s="1"/>
  <c r="N17" i="2"/>
  <c r="P26" i="2"/>
  <c r="R26" i="2" s="1"/>
  <c r="P31" i="2"/>
  <c r="R31" i="2" s="1"/>
  <c r="N38" i="2"/>
  <c r="N42" i="2"/>
  <c r="O43" i="2"/>
  <c r="Q43" i="2" s="1"/>
  <c r="P54" i="2"/>
  <c r="R54" i="2" s="1"/>
  <c r="N59" i="2"/>
  <c r="P62" i="2"/>
  <c r="R62" i="2" s="1"/>
  <c r="N63" i="2"/>
  <c r="O69" i="2"/>
  <c r="Q69" i="2" s="1"/>
  <c r="N71" i="2"/>
  <c r="P74" i="2"/>
  <c r="R74" i="2" s="1"/>
  <c r="O77" i="2"/>
  <c r="Q77" i="2" s="1"/>
  <c r="N79" i="2"/>
  <c r="P86" i="2"/>
  <c r="R86" i="2" s="1"/>
  <c r="P89" i="2"/>
  <c r="R89" i="2" s="1"/>
  <c r="N95" i="2"/>
  <c r="N98" i="2"/>
  <c r="N102" i="2"/>
  <c r="N99" i="2"/>
  <c r="G84" i="1"/>
  <c r="N10" i="1"/>
  <c r="P10" i="1" s="1"/>
  <c r="L13" i="1"/>
  <c r="N21" i="1"/>
  <c r="P21" i="1" s="1"/>
  <c r="N23" i="1"/>
  <c r="P23" i="1" s="1"/>
  <c r="L25" i="1"/>
  <c r="N31" i="1"/>
  <c r="P31" i="1" s="1"/>
  <c r="L56" i="1"/>
  <c r="N60" i="1"/>
  <c r="P60" i="1" s="1"/>
  <c r="L61" i="1"/>
  <c r="K75" i="1"/>
  <c r="M68" i="1"/>
  <c r="O68" i="1" s="1"/>
  <c r="N74" i="1"/>
  <c r="P74" i="1" s="1"/>
  <c r="M77" i="1"/>
  <c r="O77" i="1" s="1"/>
  <c r="L79" i="1"/>
  <c r="M90" i="1"/>
  <c r="O90" i="1" s="1"/>
  <c r="M92" i="1"/>
  <c r="O92" i="1" s="1"/>
  <c r="L24" i="1"/>
  <c r="K84" i="1"/>
  <c r="F84" i="1"/>
  <c r="N11" i="1"/>
  <c r="P11" i="1" s="1"/>
  <c r="N13" i="1"/>
  <c r="P13" i="1" s="1"/>
  <c r="N15" i="1"/>
  <c r="P15" i="1" s="1"/>
  <c r="K29" i="1"/>
  <c r="M44" i="1"/>
  <c r="O44" i="1" s="1"/>
  <c r="N51" i="1"/>
  <c r="P51" i="1" s="1"/>
  <c r="L60" i="1"/>
  <c r="N63" i="1"/>
  <c r="P63" i="1" s="1"/>
  <c r="N69" i="1"/>
  <c r="P69" i="1" s="1"/>
  <c r="M73" i="1"/>
  <c r="O73" i="1" s="1"/>
  <c r="L74" i="1"/>
  <c r="M81" i="1"/>
  <c r="O81" i="1" s="1"/>
  <c r="L83" i="1"/>
  <c r="M87" i="1"/>
  <c r="O87" i="1" s="1"/>
  <c r="M89" i="1"/>
  <c r="O89" i="1" s="1"/>
  <c r="L90" i="1"/>
  <c r="L91" i="1"/>
  <c r="F18" i="1"/>
  <c r="N8" i="1"/>
  <c r="P8" i="1" s="1"/>
  <c r="M15" i="1"/>
  <c r="O15" i="1" s="1"/>
  <c r="N16" i="1"/>
  <c r="P16" i="1" s="1"/>
  <c r="G19" i="1"/>
  <c r="L20" i="1"/>
  <c r="N22" i="1"/>
  <c r="P22" i="1" s="1"/>
  <c r="M24" i="1"/>
  <c r="O24" i="1" s="1"/>
  <c r="N28" i="1"/>
  <c r="P28" i="1" s="1"/>
  <c r="F36" i="1"/>
  <c r="N33" i="1"/>
  <c r="P33" i="1" s="1"/>
  <c r="N41" i="1"/>
  <c r="P41" i="1" s="1"/>
  <c r="N48" i="1"/>
  <c r="P48" i="1" s="1"/>
  <c r="N53" i="1"/>
  <c r="P53" i="1" s="1"/>
  <c r="M60" i="1"/>
  <c r="O60" i="1" s="1"/>
  <c r="N64" i="1"/>
  <c r="P64" i="1" s="1"/>
  <c r="N70" i="1"/>
  <c r="P70" i="1" s="1"/>
  <c r="N73" i="1"/>
  <c r="P73" i="1" s="1"/>
  <c r="M74" i="1"/>
  <c r="O74" i="1" s="1"/>
  <c r="M97" i="1"/>
  <c r="O97" i="1" s="1"/>
  <c r="H18" i="1"/>
  <c r="K18" i="1"/>
  <c r="L11" i="1"/>
  <c r="L12" i="1"/>
  <c r="H29" i="1"/>
  <c r="M20" i="1"/>
  <c r="O20" i="1" s="1"/>
  <c r="L21" i="1"/>
  <c r="L32" i="1"/>
  <c r="L40" i="1"/>
  <c r="K55" i="1"/>
  <c r="L52" i="1"/>
  <c r="L57" i="1"/>
  <c r="L69" i="1"/>
  <c r="L72" i="1"/>
  <c r="D104" i="1"/>
  <c r="D105" i="1" s="1"/>
  <c r="L88" i="1"/>
  <c r="L92" i="1"/>
  <c r="J104" i="1"/>
  <c r="J105" i="1" s="1"/>
  <c r="L8" i="1"/>
  <c r="M12" i="1"/>
  <c r="O12" i="1" s="1"/>
  <c r="N14" i="1"/>
  <c r="P14" i="1" s="1"/>
  <c r="L15" i="1"/>
  <c r="L16" i="1"/>
  <c r="L17" i="1"/>
  <c r="N20" i="1"/>
  <c r="P20" i="1" s="1"/>
  <c r="N25" i="1"/>
  <c r="P25" i="1" s="1"/>
  <c r="L28" i="1"/>
  <c r="M32" i="1"/>
  <c r="O32" i="1" s="1"/>
  <c r="L33" i="1"/>
  <c r="M40" i="1"/>
  <c r="O40" i="1" s="1"/>
  <c r="L41" i="1"/>
  <c r="N44" i="1"/>
  <c r="P44" i="1" s="1"/>
  <c r="L48" i="1"/>
  <c r="N50" i="1"/>
  <c r="P50" i="1" s="1"/>
  <c r="M52" i="1"/>
  <c r="O52" i="1" s="1"/>
  <c r="L53" i="1"/>
  <c r="N56" i="1"/>
  <c r="N61" i="1"/>
  <c r="P61" i="1" s="1"/>
  <c r="L64" i="1"/>
  <c r="N68" i="1"/>
  <c r="P68" i="1" s="1"/>
  <c r="M76" i="1"/>
  <c r="M78" i="1"/>
  <c r="O78" i="1" s="1"/>
  <c r="M80" i="1"/>
  <c r="O80" i="1" s="1"/>
  <c r="M82" i="1"/>
  <c r="O82" i="1" s="1"/>
  <c r="M85" i="1"/>
  <c r="M101" i="1"/>
  <c r="O101" i="1" s="1"/>
  <c r="M47" i="1"/>
  <c r="O47" i="1" s="1"/>
  <c r="L47" i="1"/>
  <c r="P56" i="1"/>
  <c r="M59" i="1"/>
  <c r="O59" i="1" s="1"/>
  <c r="L59" i="1"/>
  <c r="M67" i="1"/>
  <c r="O67" i="1" s="1"/>
  <c r="L67" i="1"/>
  <c r="M96" i="1"/>
  <c r="O96" i="1" s="1"/>
  <c r="N96" i="1"/>
  <c r="P96" i="1" s="1"/>
  <c r="L96" i="1"/>
  <c r="G7" i="1"/>
  <c r="G18" i="1" s="1"/>
  <c r="M7" i="1"/>
  <c r="M9" i="1"/>
  <c r="O9" i="1" s="1"/>
  <c r="L10" i="1"/>
  <c r="N17" i="1"/>
  <c r="P17" i="1" s="1"/>
  <c r="M23" i="1"/>
  <c r="O23" i="1" s="1"/>
  <c r="L23" i="1"/>
  <c r="N26" i="1"/>
  <c r="P26" i="1" s="1"/>
  <c r="K36" i="1"/>
  <c r="M31" i="1"/>
  <c r="O31" i="1" s="1"/>
  <c r="L31" i="1"/>
  <c r="N34" i="1"/>
  <c r="P34" i="1" s="1"/>
  <c r="N38" i="1"/>
  <c r="P38" i="1" s="1"/>
  <c r="N46" i="1"/>
  <c r="G65" i="1"/>
  <c r="N58" i="1"/>
  <c r="P58" i="1" s="1"/>
  <c r="N66" i="1"/>
  <c r="D104" i="2"/>
  <c r="D105" i="2" s="1"/>
  <c r="M39" i="1"/>
  <c r="O39" i="1" s="1"/>
  <c r="L39" i="1"/>
  <c r="H45" i="1"/>
  <c r="H103" i="1"/>
  <c r="M94" i="1"/>
  <c r="N94" i="1"/>
  <c r="L94" i="1"/>
  <c r="M98" i="1"/>
  <c r="O98" i="1" s="1"/>
  <c r="N98" i="1"/>
  <c r="P98" i="1" s="1"/>
  <c r="L98" i="1"/>
  <c r="M100" i="1"/>
  <c r="O100" i="1" s="1"/>
  <c r="N100" i="1"/>
  <c r="P100" i="1" s="1"/>
  <c r="L100" i="1"/>
  <c r="M102" i="1"/>
  <c r="O102" i="1" s="1"/>
  <c r="N102" i="1"/>
  <c r="P102" i="1" s="1"/>
  <c r="L102" i="1"/>
  <c r="L9" i="1"/>
  <c r="M10" i="1"/>
  <c r="O10" i="1" s="1"/>
  <c r="M11" i="1"/>
  <c r="O11" i="1" s="1"/>
  <c r="M13" i="1"/>
  <c r="O13" i="1" s="1"/>
  <c r="M14" i="1"/>
  <c r="O14" i="1" s="1"/>
  <c r="L14" i="1"/>
  <c r="G29" i="1"/>
  <c r="G36" i="1"/>
  <c r="M43" i="1"/>
  <c r="O43" i="1" s="1"/>
  <c r="L43" i="1"/>
  <c r="M51" i="1"/>
  <c r="O51" i="1" s="1"/>
  <c r="L51" i="1"/>
  <c r="N54" i="1"/>
  <c r="P54" i="1" s="1"/>
  <c r="M63" i="1"/>
  <c r="O63" i="1" s="1"/>
  <c r="L63" i="1"/>
  <c r="I104" i="1"/>
  <c r="I105" i="1" s="1"/>
  <c r="N7" i="1"/>
  <c r="P19" i="1"/>
  <c r="M27" i="1"/>
  <c r="O27" i="1" s="1"/>
  <c r="L27" i="1"/>
  <c r="M35" i="1"/>
  <c r="O35" i="1" s="1"/>
  <c r="L35" i="1"/>
  <c r="F45" i="1"/>
  <c r="G37" i="1"/>
  <c r="G45" i="1" s="1"/>
  <c r="H65" i="1"/>
  <c r="L7" i="1"/>
  <c r="N9" i="1"/>
  <c r="P9" i="1" s="1"/>
  <c r="M19" i="1"/>
  <c r="L19" i="1"/>
  <c r="N27" i="1"/>
  <c r="P27" i="1" s="1"/>
  <c r="H36" i="1"/>
  <c r="N35" i="1"/>
  <c r="P35" i="1" s="1"/>
  <c r="K45" i="1"/>
  <c r="N39" i="1"/>
  <c r="P39" i="1" s="1"/>
  <c r="G55" i="1"/>
  <c r="N47" i="1"/>
  <c r="P47" i="1" s="1"/>
  <c r="F55" i="1"/>
  <c r="F65" i="1"/>
  <c r="K65" i="1"/>
  <c r="N59" i="1"/>
  <c r="P59" i="1" s="1"/>
  <c r="G75" i="1"/>
  <c r="N67" i="1"/>
  <c r="P67" i="1" s="1"/>
  <c r="M71" i="1"/>
  <c r="O71" i="1" s="1"/>
  <c r="L71" i="1"/>
  <c r="L95" i="1"/>
  <c r="K103" i="1"/>
  <c r="M95" i="1"/>
  <c r="O95" i="1" s="1"/>
  <c r="L99" i="1"/>
  <c r="M99" i="1"/>
  <c r="O99" i="1" s="1"/>
  <c r="M17" i="1"/>
  <c r="O17" i="1" s="1"/>
  <c r="M21" i="1"/>
  <c r="O21" i="1" s="1"/>
  <c r="L22" i="1"/>
  <c r="M25" i="1"/>
  <c r="O25" i="1" s="1"/>
  <c r="L26" i="1"/>
  <c r="L30" i="1"/>
  <c r="M33" i="1"/>
  <c r="O33" i="1" s="1"/>
  <c r="L34" i="1"/>
  <c r="M37" i="1"/>
  <c r="L38" i="1"/>
  <c r="M41" i="1"/>
  <c r="O41" i="1" s="1"/>
  <c r="L42" i="1"/>
  <c r="L46" i="1"/>
  <c r="M49" i="1"/>
  <c r="O49" i="1" s="1"/>
  <c r="L50" i="1"/>
  <c r="M53" i="1"/>
  <c r="O53" i="1" s="1"/>
  <c r="L54" i="1"/>
  <c r="M57" i="1"/>
  <c r="O57" i="1" s="1"/>
  <c r="L58" i="1"/>
  <c r="M61" i="1"/>
  <c r="O61" i="1" s="1"/>
  <c r="L62" i="1"/>
  <c r="F75" i="1"/>
  <c r="L66" i="1"/>
  <c r="M69" i="1"/>
  <c r="O69" i="1" s="1"/>
  <c r="L70" i="1"/>
  <c r="L76" i="1"/>
  <c r="L78" i="1"/>
  <c r="L80" i="1"/>
  <c r="L82" i="1"/>
  <c r="H84" i="1"/>
  <c r="N85" i="1"/>
  <c r="F93" i="1"/>
  <c r="G86" i="1"/>
  <c r="G93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F18" i="2"/>
  <c r="O7" i="2"/>
  <c r="N7" i="2"/>
  <c r="P7" i="2"/>
  <c r="N12" i="2"/>
  <c r="O12" i="2"/>
  <c r="Q12" i="2" s="1"/>
  <c r="R19" i="2"/>
  <c r="M22" i="1"/>
  <c r="O22" i="1" s="1"/>
  <c r="M26" i="1"/>
  <c r="O26" i="1" s="1"/>
  <c r="M30" i="1"/>
  <c r="M34" i="1"/>
  <c r="O34" i="1" s="1"/>
  <c r="M38" i="1"/>
  <c r="O38" i="1" s="1"/>
  <c r="M42" i="1"/>
  <c r="O42" i="1" s="1"/>
  <c r="M46" i="1"/>
  <c r="M50" i="1"/>
  <c r="O50" i="1" s="1"/>
  <c r="M54" i="1"/>
  <c r="O54" i="1" s="1"/>
  <c r="H55" i="1"/>
  <c r="M58" i="1"/>
  <c r="O58" i="1" s="1"/>
  <c r="M62" i="1"/>
  <c r="O62" i="1" s="1"/>
  <c r="M66" i="1"/>
  <c r="M70" i="1"/>
  <c r="O70" i="1" s="1"/>
  <c r="M72" i="1"/>
  <c r="O72" i="1" s="1"/>
  <c r="L73" i="1"/>
  <c r="H75" i="1"/>
  <c r="N76" i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E104" i="1"/>
  <c r="E105" i="1" s="1"/>
  <c r="O44" i="2"/>
  <c r="Q44" i="2" s="1"/>
  <c r="N44" i="2"/>
  <c r="P44" i="2"/>
  <c r="R44" i="2" s="1"/>
  <c r="N30" i="1"/>
  <c r="N71" i="1"/>
  <c r="P71" i="1" s="1"/>
  <c r="O76" i="1"/>
  <c r="O84" i="1" s="1"/>
  <c r="G94" i="1"/>
  <c r="G103" i="1" s="1"/>
  <c r="F103" i="1"/>
  <c r="N95" i="1"/>
  <c r="P95" i="1" s="1"/>
  <c r="N97" i="1"/>
  <c r="P97" i="1" s="1"/>
  <c r="N99" i="1"/>
  <c r="P99" i="1" s="1"/>
  <c r="N101" i="1"/>
  <c r="P101" i="1" s="1"/>
  <c r="O56" i="2"/>
  <c r="N56" i="2"/>
  <c r="F65" i="2"/>
  <c r="P56" i="2"/>
  <c r="L77" i="1"/>
  <c r="L81" i="1"/>
  <c r="L85" i="1"/>
  <c r="L89" i="1"/>
  <c r="H93" i="1"/>
  <c r="L97" i="1"/>
  <c r="L101" i="1"/>
  <c r="N9" i="2"/>
  <c r="P12" i="2"/>
  <c r="R12" i="2" s="1"/>
  <c r="P13" i="2"/>
  <c r="R13" i="2" s="1"/>
  <c r="O13" i="2"/>
  <c r="Q13" i="2" s="1"/>
  <c r="N28" i="2"/>
  <c r="O28" i="2"/>
  <c r="Q28" i="2" s="1"/>
  <c r="N32" i="2"/>
  <c r="O32" i="2"/>
  <c r="Q32" i="2" s="1"/>
  <c r="N40" i="2"/>
  <c r="O40" i="2"/>
  <c r="Q40" i="2" s="1"/>
  <c r="R46" i="2"/>
  <c r="M55" i="2"/>
  <c r="O49" i="2"/>
  <c r="Q49" i="2" s="1"/>
  <c r="O57" i="2"/>
  <c r="Q57" i="2" s="1"/>
  <c r="N57" i="2"/>
  <c r="M65" i="2"/>
  <c r="O92" i="2"/>
  <c r="Q92" i="2" s="1"/>
  <c r="N92" i="2"/>
  <c r="P92" i="2"/>
  <c r="R92" i="2" s="1"/>
  <c r="P8" i="2"/>
  <c r="R8" i="2" s="1"/>
  <c r="P11" i="2"/>
  <c r="R11" i="2" s="1"/>
  <c r="P16" i="2"/>
  <c r="R16" i="2" s="1"/>
  <c r="N19" i="2"/>
  <c r="F29" i="2"/>
  <c r="O19" i="2"/>
  <c r="O20" i="2"/>
  <c r="Q20" i="2" s="1"/>
  <c r="N20" i="2"/>
  <c r="P24" i="2"/>
  <c r="R24" i="2" s="1"/>
  <c r="P25" i="2"/>
  <c r="R25" i="2" s="1"/>
  <c r="H104" i="2"/>
  <c r="H105" i="2" s="1"/>
  <c r="L104" i="2"/>
  <c r="L105" i="2" s="1"/>
  <c r="O96" i="2"/>
  <c r="Q96" i="2" s="1"/>
  <c r="N96" i="2"/>
  <c r="P96" i="2"/>
  <c r="R96" i="2" s="1"/>
  <c r="M18" i="2"/>
  <c r="N8" i="2"/>
  <c r="N15" i="2"/>
  <c r="O15" i="2"/>
  <c r="Q15" i="2" s="1"/>
  <c r="O16" i="2"/>
  <c r="Q16" i="2" s="1"/>
  <c r="N16" i="2"/>
  <c r="N23" i="2"/>
  <c r="O23" i="2"/>
  <c r="Q23" i="2" s="1"/>
  <c r="O24" i="2"/>
  <c r="Q24" i="2" s="1"/>
  <c r="N24" i="2"/>
  <c r="O25" i="2"/>
  <c r="Q25" i="2" s="1"/>
  <c r="N25" i="2"/>
  <c r="M29" i="2"/>
  <c r="M45" i="2"/>
  <c r="O37" i="2"/>
  <c r="O52" i="2"/>
  <c r="Q52" i="2" s="1"/>
  <c r="N52" i="2"/>
  <c r="P52" i="2"/>
  <c r="R52" i="2" s="1"/>
  <c r="E104" i="2"/>
  <c r="E105" i="2" s="1"/>
  <c r="N10" i="2"/>
  <c r="N14" i="2"/>
  <c r="N22" i="2"/>
  <c r="N27" i="2"/>
  <c r="N31" i="2"/>
  <c r="P33" i="2"/>
  <c r="R33" i="2" s="1"/>
  <c r="N35" i="2"/>
  <c r="F45" i="2"/>
  <c r="P37" i="2"/>
  <c r="P41" i="2"/>
  <c r="R41" i="2" s="1"/>
  <c r="P49" i="2"/>
  <c r="R49" i="2" s="1"/>
  <c r="P57" i="2"/>
  <c r="R57" i="2" s="1"/>
  <c r="F75" i="2"/>
  <c r="O72" i="2"/>
  <c r="Q72" i="2" s="1"/>
  <c r="N72" i="2"/>
  <c r="M84" i="2"/>
  <c r="O80" i="2"/>
  <c r="Q80" i="2" s="1"/>
  <c r="N80" i="2"/>
  <c r="O81" i="2"/>
  <c r="Q81" i="2" s="1"/>
  <c r="N81" i="2"/>
  <c r="O88" i="2"/>
  <c r="Q88" i="2" s="1"/>
  <c r="N88" i="2"/>
  <c r="M93" i="2"/>
  <c r="P97" i="2"/>
  <c r="R97" i="2" s="1"/>
  <c r="I104" i="2"/>
  <c r="I105" i="2" s="1"/>
  <c r="O17" i="2"/>
  <c r="Q17" i="2" s="1"/>
  <c r="O21" i="2"/>
  <c r="Q21" i="2" s="1"/>
  <c r="O26" i="2"/>
  <c r="Q26" i="2" s="1"/>
  <c r="O30" i="2"/>
  <c r="O34" i="2"/>
  <c r="Q34" i="2" s="1"/>
  <c r="N37" i="2"/>
  <c r="O38" i="2"/>
  <c r="Q38" i="2" s="1"/>
  <c r="O42" i="2"/>
  <c r="Q42" i="2" s="1"/>
  <c r="F55" i="2"/>
  <c r="O46" i="2"/>
  <c r="P48" i="2"/>
  <c r="R48" i="2" s="1"/>
  <c r="N50" i="2"/>
  <c r="P53" i="2"/>
  <c r="R53" i="2" s="1"/>
  <c r="O60" i="2"/>
  <c r="Q60" i="2" s="1"/>
  <c r="N60" i="2"/>
  <c r="O61" i="2"/>
  <c r="Q61" i="2" s="1"/>
  <c r="N61" i="2"/>
  <c r="P69" i="2"/>
  <c r="R69" i="2" s="1"/>
  <c r="P72" i="2"/>
  <c r="R72" i="2" s="1"/>
  <c r="P77" i="2"/>
  <c r="P80" i="2"/>
  <c r="R80" i="2" s="1"/>
  <c r="J104" i="2"/>
  <c r="J105" i="2" s="1"/>
  <c r="P85" i="2"/>
  <c r="P88" i="2"/>
  <c r="R88" i="2" s="1"/>
  <c r="F103" i="2"/>
  <c r="O100" i="2"/>
  <c r="Q100" i="2" s="1"/>
  <c r="N100" i="2"/>
  <c r="G104" i="2"/>
  <c r="G105" i="2" s="1"/>
  <c r="K104" i="2"/>
  <c r="K105" i="2" s="1"/>
  <c r="P30" i="2"/>
  <c r="O64" i="2"/>
  <c r="Q64" i="2" s="1"/>
  <c r="N64" i="2"/>
  <c r="O68" i="2"/>
  <c r="Q68" i="2" s="1"/>
  <c r="N68" i="2"/>
  <c r="O76" i="2"/>
  <c r="F84" i="2"/>
  <c r="N76" i="2"/>
  <c r="P47" i="2"/>
  <c r="R47" i="2" s="1"/>
  <c r="N49" i="2"/>
  <c r="P51" i="2"/>
  <c r="R51" i="2" s="1"/>
  <c r="N53" i="2"/>
  <c r="O58" i="2"/>
  <c r="Q58" i="2" s="1"/>
  <c r="P59" i="2"/>
  <c r="R59" i="2" s="1"/>
  <c r="O62" i="2"/>
  <c r="Q62" i="2" s="1"/>
  <c r="P63" i="2"/>
  <c r="R63" i="2" s="1"/>
  <c r="O66" i="2"/>
  <c r="P67" i="2"/>
  <c r="R67" i="2" s="1"/>
  <c r="N69" i="2"/>
  <c r="N75" i="2" s="1"/>
  <c r="O70" i="2"/>
  <c r="Q70" i="2" s="1"/>
  <c r="P71" i="2"/>
  <c r="R71" i="2" s="1"/>
  <c r="N73" i="2"/>
  <c r="O74" i="2"/>
  <c r="Q74" i="2" s="1"/>
  <c r="N77" i="2"/>
  <c r="O78" i="2"/>
  <c r="Q78" i="2" s="1"/>
  <c r="P79" i="2"/>
  <c r="R79" i="2" s="1"/>
  <c r="O82" i="2"/>
  <c r="Q82" i="2" s="1"/>
  <c r="P83" i="2"/>
  <c r="R83" i="2" s="1"/>
  <c r="N85" i="2"/>
  <c r="O86" i="2"/>
  <c r="Q86" i="2" s="1"/>
  <c r="Q93" i="2" s="1"/>
  <c r="P87" i="2"/>
  <c r="R87" i="2" s="1"/>
  <c r="N89" i="2"/>
  <c r="O90" i="2"/>
  <c r="Q90" i="2" s="1"/>
  <c r="P91" i="2"/>
  <c r="R91" i="2" s="1"/>
  <c r="F93" i="2"/>
  <c r="O94" i="2"/>
  <c r="N97" i="2"/>
  <c r="O98" i="2"/>
  <c r="Q98" i="2" s="1"/>
  <c r="P99" i="2"/>
  <c r="R99" i="2" s="1"/>
  <c r="N101" i="2"/>
  <c r="O102" i="2"/>
  <c r="Q102" i="2" s="1"/>
  <c r="P66" i="2"/>
  <c r="P94" i="2"/>
  <c r="M103" i="2"/>
  <c r="M104" i="2" s="1"/>
  <c r="M105" i="2" s="1"/>
  <c r="N55" i="2" l="1"/>
  <c r="N103" i="2"/>
  <c r="N45" i="2"/>
  <c r="F104" i="1"/>
  <c r="N36" i="2"/>
  <c r="N84" i="2"/>
  <c r="N65" i="2"/>
  <c r="N18" i="2"/>
  <c r="L65" i="1"/>
  <c r="P45" i="1"/>
  <c r="L45" i="1"/>
  <c r="L75" i="1"/>
  <c r="O65" i="1"/>
  <c r="G104" i="1"/>
  <c r="K104" i="1"/>
  <c r="K105" i="1" s="1"/>
  <c r="N45" i="1"/>
  <c r="M84" i="1"/>
  <c r="M93" i="1"/>
  <c r="O85" i="1"/>
  <c r="O93" i="1" s="1"/>
  <c r="F104" i="2"/>
  <c r="F105" i="2" s="1"/>
  <c r="O29" i="2"/>
  <c r="Q19" i="2"/>
  <c r="Q29" i="2" s="1"/>
  <c r="P55" i="2"/>
  <c r="N36" i="1"/>
  <c r="P30" i="1"/>
  <c r="P36" i="1" s="1"/>
  <c r="R29" i="2"/>
  <c r="N93" i="1"/>
  <c r="P85" i="1"/>
  <c r="P93" i="1" s="1"/>
  <c r="N93" i="2"/>
  <c r="Q66" i="2"/>
  <c r="Q75" i="2" s="1"/>
  <c r="O75" i="2"/>
  <c r="P93" i="2"/>
  <c r="R85" i="2"/>
  <c r="R93" i="2" s="1"/>
  <c r="Q94" i="2"/>
  <c r="Q103" i="2" s="1"/>
  <c r="O103" i="2"/>
  <c r="O93" i="2"/>
  <c r="R30" i="2"/>
  <c r="R36" i="2" s="1"/>
  <c r="P36" i="2"/>
  <c r="R55" i="2"/>
  <c r="L93" i="1"/>
  <c r="M55" i="1"/>
  <c r="O46" i="1"/>
  <c r="O55" i="1" s="1"/>
  <c r="O30" i="1"/>
  <c r="O36" i="1" s="1"/>
  <c r="M36" i="1"/>
  <c r="P29" i="2"/>
  <c r="P18" i="2"/>
  <c r="R7" i="2"/>
  <c r="R18" i="2" s="1"/>
  <c r="L29" i="1"/>
  <c r="N29" i="1"/>
  <c r="H104" i="1"/>
  <c r="H105" i="1" s="1"/>
  <c r="M65" i="1"/>
  <c r="P65" i="1"/>
  <c r="P103" i="2"/>
  <c r="R94" i="2"/>
  <c r="R103" i="2" s="1"/>
  <c r="N18" i="1"/>
  <c r="P7" i="1"/>
  <c r="P18" i="1" s="1"/>
  <c r="L103" i="1"/>
  <c r="P75" i="2"/>
  <c r="R66" i="2"/>
  <c r="R75" i="2" s="1"/>
  <c r="R77" i="2"/>
  <c r="R84" i="2" s="1"/>
  <c r="P84" i="2"/>
  <c r="O65" i="2"/>
  <c r="Q56" i="2"/>
  <c r="Q65" i="2" s="1"/>
  <c r="M75" i="1"/>
  <c r="O66" i="1"/>
  <c r="O75" i="1" s="1"/>
  <c r="Q7" i="2"/>
  <c r="Q18" i="2" s="1"/>
  <c r="O18" i="2"/>
  <c r="L84" i="1"/>
  <c r="L36" i="1"/>
  <c r="N103" i="1"/>
  <c r="P94" i="1"/>
  <c r="P103" i="1" s="1"/>
  <c r="N75" i="1"/>
  <c r="P66" i="1"/>
  <c r="P75" i="1" s="1"/>
  <c r="Q46" i="2"/>
  <c r="Q55" i="2" s="1"/>
  <c r="O55" i="2"/>
  <c r="O45" i="2"/>
  <c r="Q37" i="2"/>
  <c r="Q45" i="2" s="1"/>
  <c r="P76" i="1"/>
  <c r="P84" i="1" s="1"/>
  <c r="N84" i="1"/>
  <c r="M29" i="1"/>
  <c r="O19" i="1"/>
  <c r="O29" i="1" s="1"/>
  <c r="O84" i="2"/>
  <c r="Q76" i="2"/>
  <c r="Q84" i="2" s="1"/>
  <c r="O36" i="2"/>
  <c r="Q30" i="2"/>
  <c r="Q36" i="2" s="1"/>
  <c r="P45" i="2"/>
  <c r="R37" i="2"/>
  <c r="R45" i="2" s="1"/>
  <c r="N29" i="2"/>
  <c r="P65" i="2"/>
  <c r="R56" i="2"/>
  <c r="R65" i="2" s="1"/>
  <c r="L55" i="1"/>
  <c r="O37" i="1"/>
  <c r="O45" i="1" s="1"/>
  <c r="M45" i="1"/>
  <c r="L18" i="1"/>
  <c r="P29" i="1"/>
  <c r="O94" i="1"/>
  <c r="O103" i="1" s="1"/>
  <c r="M103" i="1"/>
  <c r="P46" i="1"/>
  <c r="P55" i="1" s="1"/>
  <c r="N55" i="1"/>
  <c r="M18" i="1"/>
  <c r="O7" i="1"/>
  <c r="O18" i="1" s="1"/>
  <c r="N65" i="1"/>
  <c r="N104" i="2" l="1"/>
  <c r="L105" i="1"/>
  <c r="M104" i="1"/>
  <c r="M105" i="1" s="1"/>
  <c r="O104" i="1"/>
  <c r="L104" i="1"/>
  <c r="P104" i="2"/>
  <c r="P105" i="2" s="1"/>
  <c r="P104" i="1"/>
  <c r="N104" i="1"/>
  <c r="O104" i="2"/>
  <c r="O105" i="2" s="1"/>
  <c r="R104" i="2"/>
  <c r="R105" i="2" s="1"/>
  <c r="Q104" i="2"/>
  <c r="O105" i="1" l="1"/>
  <c r="N105" i="1"/>
  <c r="P105" i="1"/>
</calcChain>
</file>

<file path=xl/sharedStrings.xml><?xml version="1.0" encoding="utf-8"?>
<sst xmlns="http://schemas.openxmlformats.org/spreadsheetml/2006/main" count="598" uniqueCount="288">
  <si>
    <t>การเบิกจ่ายและประมาณการใช้จ่ายเงิน</t>
  </si>
  <si>
    <t>แผนงาน : บุคลากรภาครัฐ (งบบุคลากร)</t>
  </si>
  <si>
    <t>ปีงบประมาณ 2566</t>
  </si>
  <si>
    <t>พื้นที่</t>
  </si>
  <si>
    <t>หน่วยรับ</t>
  </si>
  <si>
    <t>หน่วยงาน</t>
  </si>
  <si>
    <t>ได้รับ</t>
  </si>
  <si>
    <t xml:space="preserve">ใช้ไป </t>
  </si>
  <si>
    <t>คงเหลือ</t>
  </si>
  <si>
    <t xml:space="preserve">คงเหลือ </t>
  </si>
  <si>
    <t>วางฎีกา</t>
  </si>
  <si>
    <t xml:space="preserve">ประมาณการ </t>
  </si>
  <si>
    <t>รวม</t>
  </si>
  <si>
    <t>รับคืน</t>
  </si>
  <si>
    <t>จัดสรรเพิ่ม</t>
  </si>
  <si>
    <t>ขออนุมัติ</t>
  </si>
  <si>
    <t>ณ 31 ก.ค. 66</t>
  </si>
  <si>
    <t>ณ 29 ส.ค. 65</t>
  </si>
  <si>
    <t xml:space="preserve"> ส.ค. 66</t>
  </si>
  <si>
    <t xml:space="preserve"> ก.ย. 66</t>
  </si>
  <si>
    <t>จัดสรรเพิ่มเติม</t>
  </si>
  <si>
    <t>P1000</t>
  </si>
  <si>
    <t>0700400095</t>
  </si>
  <si>
    <t>P1400</t>
  </si>
  <si>
    <t>0700400009</t>
  </si>
  <si>
    <t>สตท. 1</t>
  </si>
  <si>
    <t>0700400012</t>
  </si>
  <si>
    <t>พระนครศรีฯ</t>
  </si>
  <si>
    <t>P1200</t>
  </si>
  <si>
    <t>0700400010</t>
  </si>
  <si>
    <t>นนทบุรี</t>
  </si>
  <si>
    <t>P1300</t>
  </si>
  <si>
    <t>0700400011</t>
  </si>
  <si>
    <t>ปทุมธานี</t>
  </si>
  <si>
    <t>P1500</t>
  </si>
  <si>
    <t>0700400013</t>
  </si>
  <si>
    <t>อ่างทอง</t>
  </si>
  <si>
    <t>P1700</t>
  </si>
  <si>
    <t>0700400014</t>
  </si>
  <si>
    <t>ลพบุรี</t>
  </si>
  <si>
    <t>0700400015</t>
  </si>
  <si>
    <t>สิงห์บุรี</t>
  </si>
  <si>
    <t>P1900</t>
  </si>
  <si>
    <t>0700400035</t>
  </si>
  <si>
    <t>สระบุรี</t>
  </si>
  <si>
    <t>P6100</t>
  </si>
  <si>
    <t>0700400061</t>
  </si>
  <si>
    <t>อุทัยธานี</t>
  </si>
  <si>
    <t>P1800</t>
  </si>
  <si>
    <t>0700400058</t>
  </si>
  <si>
    <t>ชัยนาท</t>
  </si>
  <si>
    <t>กรุงเทพฯ</t>
  </si>
  <si>
    <t>รวม สตท.1</t>
  </si>
  <si>
    <t>P2000</t>
  </si>
  <si>
    <t>0700400022</t>
  </si>
  <si>
    <t>สตท.2</t>
  </si>
  <si>
    <t>0700400024</t>
  </si>
  <si>
    <t>ชลบุรี</t>
  </si>
  <si>
    <t>P2100</t>
  </si>
  <si>
    <t>0700400025</t>
  </si>
  <si>
    <t>ระยอง</t>
  </si>
  <si>
    <t>P2400</t>
  </si>
  <si>
    <t>0700400028</t>
  </si>
  <si>
    <t>ฉะเชิงเทรา</t>
  </si>
  <si>
    <t>P2200</t>
  </si>
  <si>
    <t>0700400026</t>
  </si>
  <si>
    <t>จันทบุรี</t>
  </si>
  <si>
    <t>P2300</t>
  </si>
  <si>
    <t>0700400027</t>
  </si>
  <si>
    <t>ตราด</t>
  </si>
  <si>
    <t>P2700</t>
  </si>
  <si>
    <t>0700400031</t>
  </si>
  <si>
    <t>สระแก้ว</t>
  </si>
  <si>
    <t>P2500</t>
  </si>
  <si>
    <t>0700400029</t>
  </si>
  <si>
    <t>ปราจีนบุรี</t>
  </si>
  <si>
    <t>P1100</t>
  </si>
  <si>
    <t>0700400023</t>
  </si>
  <si>
    <t>สมุทรปราการ</t>
  </si>
  <si>
    <t>P2600</t>
  </si>
  <si>
    <t>0700400030</t>
  </si>
  <si>
    <t>นครนายก</t>
  </si>
  <si>
    <t>รวม สตท.2</t>
  </si>
  <si>
    <t>P3000</t>
  </si>
  <si>
    <t>0700400034</t>
  </si>
  <si>
    <t>สตท.3</t>
  </si>
  <si>
    <t>0700400036</t>
  </si>
  <si>
    <t>นครราชสีมา</t>
  </si>
  <si>
    <t>P3100</t>
  </si>
  <si>
    <t>0700400037</t>
  </si>
  <si>
    <t>บุรีรัมย์</t>
  </si>
  <si>
    <t>P4400</t>
  </si>
  <si>
    <t>0700400040</t>
  </si>
  <si>
    <t>มหาสารคาม</t>
  </si>
  <si>
    <t>P3600</t>
  </si>
  <si>
    <t>0700400039</t>
  </si>
  <si>
    <t>ชัยภูมิ</t>
  </si>
  <si>
    <t>P3200</t>
  </si>
  <si>
    <t>0700400038</t>
  </si>
  <si>
    <t>สุรินทร์</t>
  </si>
  <si>
    <t>รวม สตท.3</t>
  </si>
  <si>
    <t>P3400</t>
  </si>
  <si>
    <t>0700400041</t>
  </si>
  <si>
    <t>สตท.4</t>
  </si>
  <si>
    <t>0700400043</t>
  </si>
  <si>
    <t>อุบลราชธานี</t>
  </si>
  <si>
    <t>P3500</t>
  </si>
  <si>
    <t>0700400044</t>
  </si>
  <si>
    <t>ยโสธร</t>
  </si>
  <si>
    <t>P4500</t>
  </si>
  <si>
    <t>0700400046</t>
  </si>
  <si>
    <t>ร้อยเอ็ด</t>
  </si>
  <si>
    <t>P4900</t>
  </si>
  <si>
    <t>0700400048</t>
  </si>
  <si>
    <t>มุกดาหาร</t>
  </si>
  <si>
    <t>P3700</t>
  </si>
  <si>
    <t>0700400045</t>
  </si>
  <si>
    <t>อำนาจเจริญ</t>
  </si>
  <si>
    <t>P4600</t>
  </si>
  <si>
    <t>0700400047</t>
  </si>
  <si>
    <t>กาฬสินธุ์</t>
  </si>
  <si>
    <t>0700400042</t>
  </si>
  <si>
    <t>ศรีสะเกษ</t>
  </si>
  <si>
    <t>รวม สตท.4</t>
  </si>
  <si>
    <t>P4000</t>
  </si>
  <si>
    <t>0700400101</t>
  </si>
  <si>
    <t>สตท.5</t>
  </si>
  <si>
    <t>0700400051</t>
  </si>
  <si>
    <t>ขอนแก่น</t>
  </si>
  <si>
    <t>P4100</t>
  </si>
  <si>
    <t>0700400052</t>
  </si>
  <si>
    <t>อุดรธานี</t>
  </si>
  <si>
    <t>P4200</t>
  </si>
  <si>
    <t>0700400053</t>
  </si>
  <si>
    <t>เลย</t>
  </si>
  <si>
    <t>P4700</t>
  </si>
  <si>
    <t>0700400055</t>
  </si>
  <si>
    <t>สกลนคร</t>
  </si>
  <si>
    <t>P4300</t>
  </si>
  <si>
    <t>0700400054</t>
  </si>
  <si>
    <t>หนองคาย</t>
  </si>
  <si>
    <t>P3900</t>
  </si>
  <si>
    <t>0700400050</t>
  </si>
  <si>
    <t>หนองบัวลำภู</t>
  </si>
  <si>
    <t>P4800</t>
  </si>
  <si>
    <t>0700400056</t>
  </si>
  <si>
    <t>นครพนม</t>
  </si>
  <si>
    <t>P3800</t>
  </si>
  <si>
    <t>0700400096</t>
  </si>
  <si>
    <t>บึงกาฬ</t>
  </si>
  <si>
    <t>รวม สตท.5</t>
  </si>
  <si>
    <t>P6500</t>
  </si>
  <si>
    <t>0700400057</t>
  </si>
  <si>
    <t>สตท.6</t>
  </si>
  <si>
    <t>0700400065</t>
  </si>
  <si>
    <t>พิษณุโลก</t>
  </si>
  <si>
    <t>P5300</t>
  </si>
  <si>
    <t>0700400059</t>
  </si>
  <si>
    <t>อุตรดิตถ์</t>
  </si>
  <si>
    <t>P6600</t>
  </si>
  <si>
    <t>0700400066</t>
  </si>
  <si>
    <t>พิจิตร</t>
  </si>
  <si>
    <t>P6700</t>
  </si>
  <si>
    <t>0700400067</t>
  </si>
  <si>
    <t>เพชรบูรณ์</t>
  </si>
  <si>
    <t>P6000</t>
  </si>
  <si>
    <t>0700400060</t>
  </si>
  <si>
    <t>นครสวรรค์</t>
  </si>
  <si>
    <t>P6200</t>
  </si>
  <si>
    <t>0700400062</t>
  </si>
  <si>
    <t>กำแพงเพชร</t>
  </si>
  <si>
    <t>P6300</t>
  </si>
  <si>
    <t>0700400063</t>
  </si>
  <si>
    <t>ตาก</t>
  </si>
  <si>
    <t>P6400</t>
  </si>
  <si>
    <t>0700400064</t>
  </si>
  <si>
    <t>สุโขทัย</t>
  </si>
  <si>
    <t>รวม สตท.6</t>
  </si>
  <si>
    <t>P5000</t>
  </si>
  <si>
    <t>0700400068</t>
  </si>
  <si>
    <t>สตท.7</t>
  </si>
  <si>
    <t>0700400069</t>
  </si>
  <si>
    <t>เชียงใหม่</t>
  </si>
  <si>
    <t>P7500</t>
  </si>
  <si>
    <t>0700400075</t>
  </si>
  <si>
    <t>เชียงราย</t>
  </si>
  <si>
    <t>P5200</t>
  </si>
  <si>
    <t>0700400071</t>
  </si>
  <si>
    <t>ลำปาง</t>
  </si>
  <si>
    <t>P5100</t>
  </si>
  <si>
    <t>0700400070</t>
  </si>
  <si>
    <t>ลำพูน</t>
  </si>
  <si>
    <t>P5800</t>
  </si>
  <si>
    <t>0700400076</t>
  </si>
  <si>
    <t>แม่ฮ่องสอน</t>
  </si>
  <si>
    <t>P5600</t>
  </si>
  <si>
    <t>0700400074</t>
  </si>
  <si>
    <t>พะเยา</t>
  </si>
  <si>
    <t>P5400</t>
  </si>
  <si>
    <t>0700400072</t>
  </si>
  <si>
    <t>แพร่</t>
  </si>
  <si>
    <t>P5500</t>
  </si>
  <si>
    <t>0700400073</t>
  </si>
  <si>
    <t>น่าน</t>
  </si>
  <si>
    <t>รวม สตท.7</t>
  </si>
  <si>
    <t>P8000</t>
  </si>
  <si>
    <t>0700400077</t>
  </si>
  <si>
    <t>สตท.8</t>
  </si>
  <si>
    <t>0700400078</t>
  </si>
  <si>
    <t>นครศรีธรรมราช</t>
  </si>
  <si>
    <t>P8100</t>
  </si>
  <si>
    <t>0700400079</t>
  </si>
  <si>
    <t>กระบี่</t>
  </si>
  <si>
    <t>P8400</t>
  </si>
  <si>
    <t>0700400082</t>
  </si>
  <si>
    <t>สุราษฎร์ธานี</t>
  </si>
  <si>
    <t>P8300</t>
  </si>
  <si>
    <t>0700400081</t>
  </si>
  <si>
    <t>ภูเก็ต</t>
  </si>
  <si>
    <t>P8200</t>
  </si>
  <si>
    <t>0700400080</t>
  </si>
  <si>
    <t>พังงา</t>
  </si>
  <si>
    <t>P8600</t>
  </si>
  <si>
    <t>0700400084</t>
  </si>
  <si>
    <t>ชุมพร</t>
  </si>
  <si>
    <t>P8500</t>
  </si>
  <si>
    <t>0700400083</t>
  </si>
  <si>
    <t>ระนอง</t>
  </si>
  <si>
    <t>รวม สตท.8</t>
  </si>
  <si>
    <t>P9000</t>
  </si>
  <si>
    <t>0700400085</t>
  </si>
  <si>
    <t>สตท.9</t>
  </si>
  <si>
    <t>0700400086</t>
  </si>
  <si>
    <t>สงขลา</t>
  </si>
  <si>
    <t>P9300</t>
  </si>
  <si>
    <t>0700400089</t>
  </si>
  <si>
    <t>พัทลุง</t>
  </si>
  <si>
    <t>P9100</t>
  </si>
  <si>
    <t>0700400087</t>
  </si>
  <si>
    <t>สตูล</t>
  </si>
  <si>
    <t>P9600</t>
  </si>
  <si>
    <t>0700400092</t>
  </si>
  <si>
    <t>นราธิวาส</t>
  </si>
  <si>
    <t>P9400</t>
  </si>
  <si>
    <t>0700400090</t>
  </si>
  <si>
    <t>ปัตตานี</t>
  </si>
  <si>
    <t>P9500</t>
  </si>
  <si>
    <t>0700400091</t>
  </si>
  <si>
    <t>ยะลา</t>
  </si>
  <si>
    <t>P9200</t>
  </si>
  <si>
    <t>0700400088</t>
  </si>
  <si>
    <t>ตรัง</t>
  </si>
  <si>
    <t>รวม สตท.9</t>
  </si>
  <si>
    <t>P7600</t>
  </si>
  <si>
    <t>0700400100</t>
  </si>
  <si>
    <t xml:space="preserve">สตท.10 </t>
  </si>
  <si>
    <t>0700400020</t>
  </si>
  <si>
    <t>เพชรบุรี</t>
  </si>
  <si>
    <t>P7000</t>
  </si>
  <si>
    <t>0700400016</t>
  </si>
  <si>
    <t>ราชบุรี</t>
  </si>
  <si>
    <t>P7700</t>
  </si>
  <si>
    <t>0700400021</t>
  </si>
  <si>
    <t>ประจวบคีรีขันธ์</t>
  </si>
  <si>
    <t>P7300</t>
  </si>
  <si>
    <t>0700400019</t>
  </si>
  <si>
    <t>นครปฐม</t>
  </si>
  <si>
    <t>P7400</t>
  </si>
  <si>
    <t>0700400032</t>
  </si>
  <si>
    <t>สมุทรสาคร</t>
  </si>
  <si>
    <t>0700400033</t>
  </si>
  <si>
    <t>สมุทรสงคราม</t>
  </si>
  <si>
    <t>P7200</t>
  </si>
  <si>
    <t>0700400018</t>
  </si>
  <si>
    <t>สุพรรณบุรี</t>
  </si>
  <si>
    <t>P7100</t>
  </si>
  <si>
    <t>0700400017</t>
  </si>
  <si>
    <t>กาญจนบุรี</t>
  </si>
  <si>
    <t>รวม สตท.10</t>
  </si>
  <si>
    <t>รวมพื้นที่ส่วนภูมิภาค</t>
  </si>
  <si>
    <t>รวมกรมตรวจบัญชีสหกรณ์</t>
  </si>
  <si>
    <t>แผนงาน : บุคลากรภาครัฐ (งบดำเนินงาน)</t>
  </si>
  <si>
    <t>วางฏีกา เดือน ส.ค. 66</t>
  </si>
  <si>
    <t>ประมาณการ เดือน ก.ย. 66</t>
  </si>
  <si>
    <t>ประกันสังคม</t>
  </si>
  <si>
    <t>ค่าเช่าบ้าน</t>
  </si>
  <si>
    <t>ค่าตอบแทนภาคใต้</t>
  </si>
  <si>
    <t>สตท.10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</si>
</sst>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_-* #,##0.00_-;\-* #,##0.00_-;_-* &quot;-&quot;??_-;_-@_-"/>
    <numFmt numFmtId="188" formatCode="#,##0.00_ ;[Red]\-#,##0.00\ "/>
    <numFmt numFmtId="189" formatCode="#,##0.0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color theme="3" tint="-0.249977111117893"/>
      <name val="TH SarabunPSK"/>
      <family val="2"/>
    </font>
    <font>
      <b/>
      <sz val="15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6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188" fontId="3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7" fontId="4" fillId="4" borderId="6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87" fontId="3" fillId="0" borderId="8" xfId="1" applyFont="1" applyBorder="1"/>
    <xf numFmtId="49" fontId="3" fillId="0" borderId="9" xfId="1" applyNumberFormat="1" applyFont="1" applyFill="1" applyBorder="1"/>
    <xf numFmtId="0" fontId="3" fillId="0" borderId="9" xfId="0" applyFont="1" applyBorder="1" applyAlignment="1">
      <alignment horizontal="left" vertical="center" wrapText="1"/>
    </xf>
    <xf numFmtId="188" fontId="3" fillId="0" borderId="9" xfId="0" applyNumberFormat="1" applyFont="1" applyBorder="1" applyAlignment="1">
      <alignment horizontal="right" vertical="center" wrapText="1"/>
    </xf>
    <xf numFmtId="188" fontId="5" fillId="0" borderId="10" xfId="0" applyNumberFormat="1" applyFont="1" applyBorder="1"/>
    <xf numFmtId="0" fontId="3" fillId="0" borderId="11" xfId="0" applyFont="1" applyBorder="1" applyAlignment="1">
      <alignment horizontal="left" vertical="center" wrapText="1"/>
    </xf>
    <xf numFmtId="188" fontId="3" fillId="0" borderId="1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187" fontId="3" fillId="0" borderId="13" xfId="1" applyFont="1" applyBorder="1"/>
    <xf numFmtId="49" fontId="3" fillId="0" borderId="14" xfId="1" applyNumberFormat="1" applyFont="1" applyFill="1" applyBorder="1"/>
    <xf numFmtId="0" fontId="3" fillId="0" borderId="14" xfId="0" applyFont="1" applyBorder="1" applyAlignment="1">
      <alignment horizontal="left" vertical="center" wrapText="1"/>
    </xf>
    <xf numFmtId="188" fontId="3" fillId="0" borderId="14" xfId="0" applyNumberFormat="1" applyFont="1" applyBorder="1" applyAlignment="1">
      <alignment horizontal="right" vertical="center" wrapText="1"/>
    </xf>
    <xf numFmtId="187" fontId="3" fillId="0" borderId="15" xfId="1" applyFont="1" applyBorder="1"/>
    <xf numFmtId="49" fontId="3" fillId="0" borderId="11" xfId="1" applyNumberFormat="1" applyFont="1" applyFill="1" applyBorder="1"/>
    <xf numFmtId="187" fontId="4" fillId="7" borderId="12" xfId="1" applyFont="1" applyFill="1" applyBorder="1" applyAlignment="1">
      <alignment horizontal="center" vertical="center"/>
    </xf>
    <xf numFmtId="49" fontId="4" fillId="7" borderId="16" xfId="1" applyNumberFormat="1" applyFont="1" applyFill="1" applyBorder="1" applyAlignment="1">
      <alignment horizontal="center" vertical="center"/>
    </xf>
    <xf numFmtId="49" fontId="4" fillId="7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right" vertical="center" wrapText="1"/>
    </xf>
    <xf numFmtId="4" fontId="5" fillId="7" borderId="2" xfId="0" applyNumberFormat="1" applyFont="1" applyFill="1" applyBorder="1" applyAlignment="1">
      <alignment horizontal="right" vertical="center" wrapText="1"/>
    </xf>
    <xf numFmtId="49" fontId="4" fillId="7" borderId="17" xfId="1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right" vertical="center" wrapText="1"/>
    </xf>
    <xf numFmtId="4" fontId="5" fillId="7" borderId="6" xfId="0" applyNumberFormat="1" applyFont="1" applyFill="1" applyBorder="1" applyAlignment="1">
      <alignment horizontal="right" vertical="center" wrapText="1"/>
    </xf>
    <xf numFmtId="188" fontId="5" fillId="0" borderId="14" xfId="0" applyNumberFormat="1" applyFont="1" applyBorder="1"/>
    <xf numFmtId="188" fontId="5" fillId="0" borderId="9" xfId="0" applyNumberFormat="1" applyFont="1" applyBorder="1"/>
    <xf numFmtId="188" fontId="3" fillId="9" borderId="9" xfId="0" applyNumberFormat="1" applyFont="1" applyFill="1" applyBorder="1" applyAlignment="1">
      <alignment horizontal="right" vertical="center" wrapText="1"/>
    </xf>
    <xf numFmtId="187" fontId="4" fillId="7" borderId="16" xfId="1" applyFont="1" applyFill="1" applyBorder="1" applyAlignment="1">
      <alignment horizontal="center" vertical="center"/>
    </xf>
    <xf numFmtId="187" fontId="3" fillId="0" borderId="8" xfId="1" applyFont="1" applyBorder="1" applyAlignment="1">
      <alignment vertical="center"/>
    </xf>
    <xf numFmtId="49" fontId="3" fillId="0" borderId="9" xfId="1" applyNumberFormat="1" applyFont="1" applyFill="1" applyBorder="1" applyAlignment="1">
      <alignment vertical="center"/>
    </xf>
    <xf numFmtId="187" fontId="4" fillId="7" borderId="4" xfId="1" applyFont="1" applyFill="1" applyBorder="1" applyAlignment="1">
      <alignment horizontal="center" vertical="center"/>
    </xf>
    <xf numFmtId="40" fontId="4" fillId="8" borderId="21" xfId="1" applyNumberFormat="1" applyFont="1" applyFill="1" applyBorder="1"/>
    <xf numFmtId="40" fontId="5" fillId="8" borderId="21" xfId="1" applyNumberFormat="1" applyFont="1" applyFill="1" applyBorder="1"/>
    <xf numFmtId="187" fontId="8" fillId="0" borderId="0" xfId="1" applyFont="1"/>
    <xf numFmtId="40" fontId="4" fillId="6" borderId="21" xfId="1" applyNumberFormat="1" applyFont="1" applyFill="1" applyBorder="1"/>
    <xf numFmtId="188" fontId="3" fillId="0" borderId="0" xfId="0" applyNumberFormat="1" applyFont="1"/>
    <xf numFmtId="0" fontId="3" fillId="0" borderId="0" xfId="0" applyFont="1" applyAlignment="1">
      <alignment vertical="center" wrapText="1"/>
    </xf>
    <xf numFmtId="17" fontId="4" fillId="4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0" fontId="4" fillId="0" borderId="9" xfId="0" applyNumberFormat="1" applyFont="1" applyBorder="1" applyAlignment="1">
      <alignment vertical="center" wrapText="1"/>
    </xf>
    <xf numFmtId="40" fontId="4" fillId="0" borderId="9" xfId="0" applyNumberFormat="1" applyFont="1" applyBorder="1"/>
    <xf numFmtId="4" fontId="3" fillId="0" borderId="11" xfId="0" applyNumberFormat="1" applyFont="1" applyBorder="1" applyAlignment="1">
      <alignment horizontal="right" vertical="center" wrapText="1"/>
    </xf>
    <xf numFmtId="40" fontId="4" fillId="0" borderId="11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0" fontId="4" fillId="0" borderId="14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188" fontId="4" fillId="7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0" fontId="3" fillId="0" borderId="18" xfId="0" applyFont="1" applyBorder="1" applyAlignment="1">
      <alignment horizontal="left" vertical="center" wrapText="1"/>
    </xf>
    <xf numFmtId="4" fontId="3" fillId="9" borderId="9" xfId="0" applyNumberFormat="1" applyFont="1" applyFill="1" applyBorder="1" applyAlignment="1">
      <alignment horizontal="right" vertical="center" wrapText="1"/>
    </xf>
    <xf numFmtId="4" fontId="3" fillId="9" borderId="11" xfId="0" applyNumberFormat="1" applyFont="1" applyFill="1" applyBorder="1" applyAlignment="1">
      <alignment horizontal="right" vertical="center" wrapText="1"/>
    </xf>
    <xf numFmtId="187" fontId="3" fillId="0" borderId="9" xfId="2" applyFont="1" applyBorder="1" applyAlignment="1">
      <alignment shrinkToFit="1"/>
    </xf>
    <xf numFmtId="4" fontId="10" fillId="0" borderId="14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0" fontId="4" fillId="8" borderId="21" xfId="1" applyNumberFormat="1" applyFont="1" applyFill="1" applyBorder="1" applyAlignment="1">
      <alignment horizontal="right"/>
    </xf>
    <xf numFmtId="188" fontId="4" fillId="8" borderId="21" xfId="1" applyNumberFormat="1" applyFont="1" applyFill="1" applyBorder="1" applyAlignment="1">
      <alignment horizontal="right"/>
    </xf>
    <xf numFmtId="40" fontId="4" fillId="6" borderId="21" xfId="1" applyNumberFormat="1" applyFont="1" applyFill="1" applyBorder="1" applyAlignment="1">
      <alignment horizontal="right"/>
    </xf>
    <xf numFmtId="0" fontId="10" fillId="0" borderId="0" xfId="0" applyFont="1"/>
    <xf numFmtId="49" fontId="4" fillId="7" borderId="5" xfId="1" applyNumberFormat="1" applyFont="1" applyFill="1" applyBorder="1" applyAlignment="1">
      <alignment horizontal="center" vertical="center"/>
    </xf>
    <xf numFmtId="40" fontId="5" fillId="8" borderId="21" xfId="1" applyNumberFormat="1" applyFont="1" applyFill="1" applyBorder="1" applyAlignment="1">
      <alignment horizontal="right"/>
    </xf>
    <xf numFmtId="49" fontId="4" fillId="7" borderId="6" xfId="1" applyNumberFormat="1" applyFont="1" applyFill="1" applyBorder="1" applyAlignment="1">
      <alignment horizontal="center" vertical="center"/>
    </xf>
    <xf numFmtId="40" fontId="4" fillId="0" borderId="14" xfId="0" applyNumberFormat="1" applyFont="1" applyBorder="1"/>
    <xf numFmtId="188" fontId="4" fillId="7" borderId="6" xfId="0" applyNumberFormat="1" applyFont="1" applyFill="1" applyBorder="1" applyAlignment="1">
      <alignment horizontal="right" vertical="center" wrapText="1"/>
    </xf>
    <xf numFmtId="40" fontId="4" fillId="0" borderId="11" xfId="0" applyNumberFormat="1" applyFont="1" applyBorder="1"/>
    <xf numFmtId="187" fontId="3" fillId="0" borderId="14" xfId="1" applyFont="1" applyBorder="1"/>
    <xf numFmtId="4" fontId="3" fillId="0" borderId="18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9" borderId="14" xfId="0" applyNumberFormat="1" applyFont="1" applyFill="1" applyBorder="1" applyAlignment="1">
      <alignment horizontal="right" vertical="center" wrapText="1"/>
    </xf>
    <xf numFmtId="187" fontId="3" fillId="0" borderId="18" xfId="3" applyFont="1" applyBorder="1" applyAlignment="1">
      <alignment vertical="center"/>
    </xf>
    <xf numFmtId="187" fontId="3" fillId="0" borderId="18" xfId="4" applyFont="1" applyBorder="1" applyAlignment="1">
      <alignment vertical="center"/>
    </xf>
    <xf numFmtId="4" fontId="3" fillId="0" borderId="9" xfId="0" applyNumberFormat="1" applyFont="1" applyBorder="1"/>
    <xf numFmtId="189" fontId="4" fillId="7" borderId="2" xfId="0" applyNumberFormat="1" applyFont="1" applyFill="1" applyBorder="1" applyAlignment="1">
      <alignment horizontal="right" vertical="center" wrapText="1"/>
    </xf>
    <xf numFmtId="188" fontId="4" fillId="8" borderId="21" xfId="1" applyNumberFormat="1" applyFont="1" applyFill="1" applyBorder="1"/>
    <xf numFmtId="187" fontId="3" fillId="0" borderId="18" xfId="3" applyFont="1" applyBorder="1" applyAlignment="1">
      <alignment horizontal="right" vertical="center"/>
    </xf>
    <xf numFmtId="17" fontId="4" fillId="4" borderId="2" xfId="0" applyNumberFormat="1" applyFont="1" applyFill="1" applyBorder="1" applyAlignment="1">
      <alignment horizontal="center" vertical="center" wrapText="1" shrinkToFit="1"/>
    </xf>
    <xf numFmtId="17" fontId="11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187" fontId="4" fillId="8" borderId="20" xfId="1" applyFont="1" applyFill="1" applyBorder="1" applyAlignment="1">
      <alignment horizontal="center"/>
    </xf>
    <xf numFmtId="187" fontId="4" fillId="8" borderId="23" xfId="1" applyFont="1" applyFill="1" applyBorder="1" applyAlignment="1">
      <alignment horizontal="center"/>
    </xf>
    <xf numFmtId="187" fontId="4" fillId="8" borderId="19" xfId="1" applyFont="1" applyFill="1" applyBorder="1" applyAlignment="1">
      <alignment horizontal="center"/>
    </xf>
    <xf numFmtId="187" fontId="4" fillId="6" borderId="22" xfId="1" applyFont="1" applyFill="1" applyBorder="1" applyAlignment="1">
      <alignment horizontal="center"/>
    </xf>
    <xf numFmtId="187" fontId="4" fillId="6" borderId="23" xfId="1" applyFont="1" applyFill="1" applyBorder="1" applyAlignment="1">
      <alignment horizontal="center"/>
    </xf>
    <xf numFmtId="187" fontId="4" fillId="6" borderId="19" xfId="1" applyFont="1" applyFill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88" fontId="4" fillId="4" borderId="1" xfId="0" applyNumberFormat="1" applyFont="1" applyFill="1" applyBorder="1" applyAlignment="1">
      <alignment horizontal="center" vertical="center" wrapText="1"/>
    </xf>
    <xf numFmtId="188" fontId="4" fillId="4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87" fontId="4" fillId="8" borderId="23" xfId="1" applyFont="1" applyFill="1" applyBorder="1" applyAlignment="1">
      <alignment horizontal="left" shrinkToFit="1"/>
    </xf>
    <xf numFmtId="187" fontId="4" fillId="8" borderId="19" xfId="1" applyFont="1" applyFill="1" applyBorder="1" applyAlignment="1">
      <alignment horizontal="left" shrinkToFit="1"/>
    </xf>
    <xf numFmtId="187" fontId="4" fillId="6" borderId="26" xfId="1" applyFont="1" applyFill="1" applyBorder="1" applyAlignment="1">
      <alignment horizontal="left"/>
    </xf>
    <xf numFmtId="187" fontId="4" fillId="6" borderId="27" xfId="1" applyFont="1" applyFill="1" applyBorder="1" applyAlignment="1">
      <alignment horizontal="left"/>
    </xf>
    <xf numFmtId="49" fontId="4" fillId="4" borderId="1" xfId="1" applyNumberFormat="1" applyFont="1" applyFill="1" applyBorder="1" applyAlignment="1">
      <alignment horizontal="center" vertical="center"/>
    </xf>
    <xf numFmtId="49" fontId="4" fillId="4" borderId="6" xfId="1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5">
    <cellStyle name="Comma 2 2" xfId="3" xr:uid="{00000000-0005-0000-0000-000000000000}"/>
    <cellStyle name="Comma 7" xfId="2" xr:uid="{00000000-0005-0000-0000-000001000000}"/>
    <cellStyle name="เครื่องหมายจุลภาค 2" xfId="4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37;%202565\5.%20&#3610;&#3640;&#3588;&#3621;&#3634;&#3585;&#3619;\&#3611;&#3619;&#3632;&#3617;&#3634;&#3603;&#3585;&#3634;&#3619;&#3588;&#3619;&#3638;&#3656;&#3591;&#3611;&#3637;%203\&#3611;&#3619;&#3632;&#3617;&#3634;&#3603;&#3585;&#3634;&#3619;%20&#3614;.&#3588;.-&#3585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ตท.1"/>
      <sheetName val="1.1อยุธยา"/>
      <sheetName val="1.2นนทบุรี"/>
      <sheetName val="1.3ปทุมธานี"/>
      <sheetName val="1.4อ่างทอง"/>
      <sheetName val="1.5 ลพบุรี"/>
      <sheetName val="1.6สิงห์บุรี"/>
      <sheetName val="1.7สระบุรี"/>
      <sheetName val="1.8อุทัย"/>
      <sheetName val="1.9ชัยนาท"/>
      <sheetName val="สตท.2"/>
      <sheetName val="2.1ชลบุรี"/>
      <sheetName val="2.2ระยอง"/>
      <sheetName val="2.3ฉะเชิงเทรา"/>
      <sheetName val="2.4จันทบุรี"/>
      <sheetName val="2.5ตราด"/>
      <sheetName val="2.6สระแก้ว"/>
      <sheetName val="2.7ปราจีน"/>
      <sheetName val="2.8นครนายก"/>
      <sheetName val="2.9สมุทรปราการ"/>
      <sheetName val="สตท.3"/>
      <sheetName val="3.1นครราชสีมา"/>
      <sheetName val="3.2บุรีรัมย์"/>
      <sheetName val="3.3มหาสารคาม"/>
      <sheetName val="3.4ชัยภูมิ"/>
      <sheetName val="3.5สุรินทร์"/>
      <sheetName val="สตท.4"/>
      <sheetName val="4.1อุบลราชธานี"/>
      <sheetName val="4.2ยโสธร"/>
      <sheetName val="4.3ร้อยเอ็ด"/>
      <sheetName val="4.4มุกดาหาร"/>
      <sheetName val="4.5อำนาจเจริญ"/>
      <sheetName val="4.6กาฬสินธุ์"/>
      <sheetName val="4.7ศรีสะเกษ"/>
      <sheetName val="สตท.5"/>
      <sheetName val="5.1ขอนแก่น"/>
      <sheetName val="5.2อุดรธานี"/>
      <sheetName val="5.3เลย"/>
      <sheetName val="5.4สกลนคร"/>
      <sheetName val="5.5หนองคาย"/>
      <sheetName val="5.6หนองบัวลำภู"/>
      <sheetName val="5.7นครพนม"/>
      <sheetName val="5.8บึงกาฬ"/>
      <sheetName val="สตท.6"/>
      <sheetName val="6.1พิษณุโลก"/>
      <sheetName val="6.2อุตรดิตถ์"/>
      <sheetName val="6.3พิจิตร"/>
      <sheetName val="6.4เพชรบูรณ์"/>
      <sheetName val="6.5นครสวรรค์"/>
      <sheetName val="6.6กำแพงเพชร"/>
      <sheetName val="6.7ตาก"/>
      <sheetName val="6.8สุโขทัย"/>
      <sheetName val="สตท.7"/>
      <sheetName val="7.1 เชียงใหม่"/>
      <sheetName val="7.2เชียงราย"/>
      <sheetName val="7.3ลำปาง"/>
      <sheetName val="7.4 ลำพูน"/>
      <sheetName val="7.5แม่ฮ่องสอน"/>
      <sheetName val="7.6พะเยา"/>
      <sheetName val="7.7แพร่"/>
      <sheetName val="7.8น่าน"/>
      <sheetName val="สตท.8"/>
      <sheetName val="8.1นครศรีธรรมราช"/>
      <sheetName val="8.2กระบี่"/>
      <sheetName val="8.3สุราษฎ"/>
      <sheetName val="8.4ภูเก็ต"/>
      <sheetName val="8.5พังงา"/>
      <sheetName val="8.6ชุมพร"/>
      <sheetName val="8.7ระนอง"/>
      <sheetName val="สตท.9"/>
      <sheetName val="9.1สงขลา"/>
      <sheetName val="9.2พัทลุง"/>
      <sheetName val="9.3สตูล"/>
      <sheetName val="9.4นราธิวาส"/>
      <sheetName val="9.5ปัตตานี"/>
      <sheetName val="9.6ยะลา"/>
      <sheetName val="9.7ตรัง"/>
      <sheetName val="สตท. 10"/>
      <sheetName val="10.1 กทม."/>
      <sheetName val="10.2เพชรบุรี"/>
      <sheetName val="10.3ราชบุรี"/>
      <sheetName val="10.4ประจวบคีรีขันธ์"/>
      <sheetName val="10.5นครปฐม"/>
      <sheetName val="10.6สมุทรสาคร"/>
      <sheetName val="10.7สมุทรสงคราม"/>
      <sheetName val="10.8สุพรรณ"/>
      <sheetName val="10.9 กาญจนบุรี"/>
      <sheetName val="สรุปงบบุคลากร"/>
      <sheetName val="สรุปงบดำเนินงาน"/>
      <sheetName val="Intranet 31.3.65"/>
      <sheetName val="บุค "/>
      <sheetName val="ดำเนินงาน"/>
      <sheetName val="เสนองบบุคลากร (2)"/>
      <sheetName val="เสนองบดำเนินงาน (2)"/>
      <sheetName val="รายงาน47(บุคกลาง)"/>
      <sheetName val="รายงาน47(ดำเนินกลาง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P145"/>
  <sheetViews>
    <sheetView view="pageBreakPreview" zoomScaleNormal="100" zoomScaleSheetLayoutView="100" workbookViewId="0">
      <pane xSplit="3" ySplit="6" topLeftCell="D100" activePane="bottomRight" state="frozen"/>
      <selection activeCell="C14" sqref="C14"/>
      <selection pane="topRight" activeCell="C14" sqref="C14"/>
      <selection pane="bottomLeft" activeCell="C14" sqref="C14"/>
      <selection pane="bottomRight" activeCell="E110" sqref="E110"/>
    </sheetView>
  </sheetViews>
  <sheetFormatPr defaultColWidth="8.75" defaultRowHeight="21" x14ac:dyDescent="0.35"/>
  <cols>
    <col min="1" max="1" width="6.75" style="1" hidden="1" customWidth="1"/>
    <col min="2" max="2" width="11" style="1" customWidth="1"/>
    <col min="3" max="3" width="13.25" style="1" customWidth="1"/>
    <col min="4" max="5" width="14.75" style="1" customWidth="1"/>
    <col min="6" max="6" width="15.25" style="1" hidden="1" customWidth="1"/>
    <col min="7" max="7" width="13.25" style="1" hidden="1" customWidth="1"/>
    <col min="8" max="8" width="13.25" style="1" customWidth="1"/>
    <col min="9" max="9" width="13.625" style="1" customWidth="1"/>
    <col min="10" max="10" width="12.75" style="1" customWidth="1"/>
    <col min="11" max="11" width="12.625" style="1" customWidth="1"/>
    <col min="12" max="12" width="13.75" style="42" customWidth="1"/>
    <col min="13" max="13" width="12.625" style="3" customWidth="1"/>
    <col min="14" max="14" width="13.25" style="3" customWidth="1"/>
    <col min="15" max="16" width="13.75" style="3" hidden="1" customWidth="1"/>
    <col min="17" max="16384" width="8.75" style="1"/>
  </cols>
  <sheetData>
    <row r="1" spans="1:16" ht="22.9" customHeight="1" x14ac:dyDescent="0.5500000000000000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22.9" customHeight="1" x14ac:dyDescent="0.55000000000000004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22.9" customHeight="1" x14ac:dyDescent="0.55000000000000004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11.45" customHeight="1" x14ac:dyDescent="0.35">
      <c r="C4" s="97"/>
      <c r="D4" s="97"/>
      <c r="E4" s="97"/>
      <c r="F4" s="97"/>
      <c r="G4" s="97"/>
      <c r="H4" s="97"/>
      <c r="I4" s="97"/>
      <c r="J4" s="97"/>
      <c r="K4" s="97"/>
      <c r="L4" s="2"/>
    </row>
    <row r="5" spans="1:16" ht="17.45" customHeight="1" x14ac:dyDescent="0.35">
      <c r="A5" s="98" t="s">
        <v>3</v>
      </c>
      <c r="B5" s="98" t="s">
        <v>4</v>
      </c>
      <c r="C5" s="100" t="s">
        <v>5</v>
      </c>
      <c r="D5" s="102" t="s">
        <v>6</v>
      </c>
      <c r="E5" s="4" t="s">
        <v>7</v>
      </c>
      <c r="F5" s="4" t="s">
        <v>7</v>
      </c>
      <c r="G5" s="4" t="s">
        <v>8</v>
      </c>
      <c r="H5" s="4" t="s">
        <v>9</v>
      </c>
      <c r="I5" s="5" t="s">
        <v>10</v>
      </c>
      <c r="J5" s="5" t="s">
        <v>11</v>
      </c>
      <c r="K5" s="104" t="s">
        <v>12</v>
      </c>
      <c r="L5" s="106" t="s">
        <v>8</v>
      </c>
      <c r="M5" s="84" t="s">
        <v>13</v>
      </c>
      <c r="N5" s="85" t="s">
        <v>14</v>
      </c>
      <c r="O5" s="87" t="s">
        <v>15</v>
      </c>
      <c r="P5" s="88"/>
    </row>
    <row r="6" spans="1:16" ht="17.45" customHeight="1" x14ac:dyDescent="0.35">
      <c r="A6" s="99"/>
      <c r="B6" s="99"/>
      <c r="C6" s="101"/>
      <c r="D6" s="103"/>
      <c r="E6" s="6" t="s">
        <v>16</v>
      </c>
      <c r="F6" s="6" t="s">
        <v>17</v>
      </c>
      <c r="G6" s="6" t="s">
        <v>17</v>
      </c>
      <c r="H6" s="6" t="s">
        <v>16</v>
      </c>
      <c r="I6" s="7" t="s">
        <v>18</v>
      </c>
      <c r="J6" s="7" t="s">
        <v>19</v>
      </c>
      <c r="K6" s="105"/>
      <c r="L6" s="107"/>
      <c r="M6" s="84"/>
      <c r="N6" s="86"/>
      <c r="O6" s="8" t="s">
        <v>13</v>
      </c>
      <c r="P6" s="8" t="s">
        <v>20</v>
      </c>
    </row>
    <row r="7" spans="1:16" ht="21.4" customHeight="1" x14ac:dyDescent="0.35">
      <c r="A7" s="17" t="s">
        <v>23</v>
      </c>
      <c r="B7" s="18" t="s">
        <v>24</v>
      </c>
      <c r="C7" s="19" t="s">
        <v>25</v>
      </c>
      <c r="D7" s="20">
        <v>2154000</v>
      </c>
      <c r="E7" s="20">
        <v>1872500</v>
      </c>
      <c r="F7" s="12">
        <f>+E7+I7</f>
        <v>1872500</v>
      </c>
      <c r="G7" s="12">
        <f t="shared" ref="G7:G17" si="0">+D7-F7</f>
        <v>281500</v>
      </c>
      <c r="H7" s="20">
        <f t="shared" ref="H7:H17" si="1">+D7-E7</f>
        <v>281500</v>
      </c>
      <c r="I7" s="50"/>
      <c r="J7" s="50"/>
      <c r="K7" s="50">
        <f>SUM(I7:J7)</f>
        <v>0</v>
      </c>
      <c r="L7" s="12">
        <f t="shared" ref="L7:L64" si="2">+H7-K7</f>
        <v>281500</v>
      </c>
      <c r="M7" s="46">
        <f t="shared" ref="M7:M28" si="3">IF(H7&gt;$K7,H7-$K7,0)</f>
        <v>281500</v>
      </c>
      <c r="N7" s="69">
        <f>-IF(H7&lt;$K7,H7-$K7,0)</f>
        <v>0</v>
      </c>
      <c r="O7" s="13">
        <f t="shared" ref="O7:P64" si="4">CEILING(M7,100)</f>
        <v>281500</v>
      </c>
      <c r="P7" s="13">
        <f t="shared" si="4"/>
        <v>0</v>
      </c>
    </row>
    <row r="8" spans="1:16" ht="21.4" customHeight="1" x14ac:dyDescent="0.35">
      <c r="A8" s="9" t="s">
        <v>23</v>
      </c>
      <c r="B8" s="10" t="s">
        <v>26</v>
      </c>
      <c r="C8" s="11" t="s">
        <v>27</v>
      </c>
      <c r="D8" s="12">
        <v>3608400</v>
      </c>
      <c r="E8" s="12">
        <v>3095860</v>
      </c>
      <c r="F8" s="12">
        <f t="shared" ref="F8:F64" si="5">+E8+I8</f>
        <v>3095860</v>
      </c>
      <c r="G8" s="12">
        <f t="shared" si="0"/>
        <v>512540</v>
      </c>
      <c r="H8" s="12">
        <f t="shared" si="1"/>
        <v>512540</v>
      </c>
      <c r="I8" s="45"/>
      <c r="J8" s="45"/>
      <c r="K8" s="45">
        <f t="shared" ref="K8:K64" si="6">SUM(I8:J8)</f>
        <v>0</v>
      </c>
      <c r="L8" s="12">
        <f t="shared" si="2"/>
        <v>512540</v>
      </c>
      <c r="M8" s="46">
        <f t="shared" si="3"/>
        <v>512540</v>
      </c>
      <c r="N8" s="47">
        <f t="shared" ref="N8:N17" si="7">-IF(H8&lt;$K8,H8-$K8,0)</f>
        <v>0</v>
      </c>
      <c r="O8" s="13">
        <f t="shared" si="4"/>
        <v>512600</v>
      </c>
      <c r="P8" s="13">
        <f t="shared" si="4"/>
        <v>0</v>
      </c>
    </row>
    <row r="9" spans="1:16" ht="21.4" customHeight="1" x14ac:dyDescent="0.35">
      <c r="A9" s="9" t="s">
        <v>28</v>
      </c>
      <c r="B9" s="10" t="s">
        <v>29</v>
      </c>
      <c r="C9" s="11" t="s">
        <v>30</v>
      </c>
      <c r="D9" s="12">
        <v>2500100</v>
      </c>
      <c r="E9" s="12">
        <v>2143377</v>
      </c>
      <c r="F9" s="12">
        <f t="shared" si="5"/>
        <v>2143377</v>
      </c>
      <c r="G9" s="12">
        <f t="shared" si="0"/>
        <v>356723</v>
      </c>
      <c r="H9" s="12">
        <f t="shared" si="1"/>
        <v>356723</v>
      </c>
      <c r="I9" s="45"/>
      <c r="J9" s="45"/>
      <c r="K9" s="45">
        <f t="shared" si="6"/>
        <v>0</v>
      </c>
      <c r="L9" s="12">
        <f t="shared" si="2"/>
        <v>356723</v>
      </c>
      <c r="M9" s="46">
        <f t="shared" si="3"/>
        <v>356723</v>
      </c>
      <c r="N9" s="47">
        <f t="shared" si="7"/>
        <v>0</v>
      </c>
      <c r="O9" s="13">
        <f t="shared" si="4"/>
        <v>356800</v>
      </c>
      <c r="P9" s="13">
        <f t="shared" si="4"/>
        <v>0</v>
      </c>
    </row>
    <row r="10" spans="1:16" ht="21.4" customHeight="1" x14ac:dyDescent="0.35">
      <c r="A10" s="9" t="s">
        <v>31</v>
      </c>
      <c r="B10" s="10" t="s">
        <v>32</v>
      </c>
      <c r="C10" s="11" t="s">
        <v>33</v>
      </c>
      <c r="D10" s="12">
        <v>3062000</v>
      </c>
      <c r="E10" s="12">
        <v>2654600</v>
      </c>
      <c r="F10" s="12">
        <f t="shared" si="5"/>
        <v>2654600</v>
      </c>
      <c r="G10" s="12">
        <f t="shared" si="0"/>
        <v>407400</v>
      </c>
      <c r="H10" s="12">
        <f t="shared" si="1"/>
        <v>407400</v>
      </c>
      <c r="I10" s="45"/>
      <c r="J10" s="45"/>
      <c r="K10" s="45">
        <f t="shared" si="6"/>
        <v>0</v>
      </c>
      <c r="L10" s="12">
        <f t="shared" si="2"/>
        <v>407400</v>
      </c>
      <c r="M10" s="46">
        <f t="shared" si="3"/>
        <v>407400</v>
      </c>
      <c r="N10" s="47">
        <f t="shared" si="7"/>
        <v>0</v>
      </c>
      <c r="O10" s="13">
        <f t="shared" si="4"/>
        <v>407400</v>
      </c>
      <c r="P10" s="13">
        <f t="shared" si="4"/>
        <v>0</v>
      </c>
    </row>
    <row r="11" spans="1:16" ht="21.4" customHeight="1" x14ac:dyDescent="0.35">
      <c r="A11" s="9" t="s">
        <v>34</v>
      </c>
      <c r="B11" s="10" t="s">
        <v>35</v>
      </c>
      <c r="C11" s="11" t="s">
        <v>36</v>
      </c>
      <c r="D11" s="12">
        <v>2378600</v>
      </c>
      <c r="E11" s="12">
        <v>2062700</v>
      </c>
      <c r="F11" s="12">
        <f t="shared" si="5"/>
        <v>2062700</v>
      </c>
      <c r="G11" s="12">
        <f t="shared" si="0"/>
        <v>315900</v>
      </c>
      <c r="H11" s="12">
        <f t="shared" si="1"/>
        <v>315900</v>
      </c>
      <c r="I11" s="45"/>
      <c r="J11" s="45"/>
      <c r="K11" s="45">
        <f t="shared" si="6"/>
        <v>0</v>
      </c>
      <c r="L11" s="12">
        <f t="shared" si="2"/>
        <v>315900</v>
      </c>
      <c r="M11" s="46">
        <f t="shared" si="3"/>
        <v>315900</v>
      </c>
      <c r="N11" s="47">
        <f t="shared" si="7"/>
        <v>0</v>
      </c>
      <c r="O11" s="13">
        <f t="shared" si="4"/>
        <v>315900</v>
      </c>
      <c r="P11" s="13">
        <f t="shared" si="4"/>
        <v>0</v>
      </c>
    </row>
    <row r="12" spans="1:16" ht="21.4" customHeight="1" x14ac:dyDescent="0.35">
      <c r="A12" s="9" t="s">
        <v>37</v>
      </c>
      <c r="B12" s="10" t="s">
        <v>38</v>
      </c>
      <c r="C12" s="11" t="s">
        <v>39</v>
      </c>
      <c r="D12" s="12">
        <v>4072700</v>
      </c>
      <c r="E12" s="12">
        <v>3506124.84</v>
      </c>
      <c r="F12" s="12">
        <f t="shared" si="5"/>
        <v>3506124.84</v>
      </c>
      <c r="G12" s="12">
        <f t="shared" si="0"/>
        <v>566575.16000000015</v>
      </c>
      <c r="H12" s="12">
        <f t="shared" si="1"/>
        <v>566575.16000000015</v>
      </c>
      <c r="I12" s="45"/>
      <c r="J12" s="45"/>
      <c r="K12" s="45">
        <f t="shared" si="6"/>
        <v>0</v>
      </c>
      <c r="L12" s="12">
        <f t="shared" si="2"/>
        <v>566575.16000000015</v>
      </c>
      <c r="M12" s="46">
        <f t="shared" si="3"/>
        <v>566575.16000000015</v>
      </c>
      <c r="N12" s="47">
        <f t="shared" si="7"/>
        <v>0</v>
      </c>
      <c r="O12" s="13">
        <f t="shared" si="4"/>
        <v>566600</v>
      </c>
      <c r="P12" s="13">
        <f t="shared" si="4"/>
        <v>0</v>
      </c>
    </row>
    <row r="13" spans="1:16" ht="21.4" customHeight="1" x14ac:dyDescent="0.35">
      <c r="A13" s="9" t="s">
        <v>37</v>
      </c>
      <c r="B13" s="10" t="s">
        <v>40</v>
      </c>
      <c r="C13" s="11" t="s">
        <v>41</v>
      </c>
      <c r="D13" s="12">
        <v>2278300</v>
      </c>
      <c r="E13" s="12">
        <v>1976300</v>
      </c>
      <c r="F13" s="12">
        <f t="shared" si="5"/>
        <v>1976300</v>
      </c>
      <c r="G13" s="12">
        <f t="shared" si="0"/>
        <v>302000</v>
      </c>
      <c r="H13" s="12">
        <f t="shared" si="1"/>
        <v>302000</v>
      </c>
      <c r="I13" s="45"/>
      <c r="J13" s="45"/>
      <c r="K13" s="45">
        <f t="shared" si="6"/>
        <v>0</v>
      </c>
      <c r="L13" s="12">
        <f t="shared" si="2"/>
        <v>302000</v>
      </c>
      <c r="M13" s="46">
        <f t="shared" si="3"/>
        <v>302000</v>
      </c>
      <c r="N13" s="47">
        <f t="shared" si="7"/>
        <v>0</v>
      </c>
      <c r="O13" s="13">
        <f t="shared" si="4"/>
        <v>302000</v>
      </c>
      <c r="P13" s="13">
        <f t="shared" si="4"/>
        <v>0</v>
      </c>
    </row>
    <row r="14" spans="1:16" ht="21.4" customHeight="1" x14ac:dyDescent="0.35">
      <c r="A14" s="9" t="s">
        <v>42</v>
      </c>
      <c r="B14" s="10" t="s">
        <v>43</v>
      </c>
      <c r="C14" s="11" t="s">
        <v>44</v>
      </c>
      <c r="D14" s="12">
        <v>4338500</v>
      </c>
      <c r="E14" s="12">
        <v>3758055</v>
      </c>
      <c r="F14" s="12">
        <f t="shared" si="5"/>
        <v>3758055</v>
      </c>
      <c r="G14" s="12">
        <f t="shared" si="0"/>
        <v>580445</v>
      </c>
      <c r="H14" s="12">
        <f t="shared" si="1"/>
        <v>580445</v>
      </c>
      <c r="I14" s="45"/>
      <c r="J14" s="45"/>
      <c r="K14" s="45">
        <f t="shared" si="6"/>
        <v>0</v>
      </c>
      <c r="L14" s="12">
        <f t="shared" si="2"/>
        <v>580445</v>
      </c>
      <c r="M14" s="46">
        <f t="shared" si="3"/>
        <v>580445</v>
      </c>
      <c r="N14" s="47">
        <f t="shared" si="7"/>
        <v>0</v>
      </c>
      <c r="O14" s="13">
        <f t="shared" si="4"/>
        <v>580500</v>
      </c>
      <c r="P14" s="13">
        <f t="shared" si="4"/>
        <v>0</v>
      </c>
    </row>
    <row r="15" spans="1:16" ht="21.4" customHeight="1" x14ac:dyDescent="0.35">
      <c r="A15" s="9" t="s">
        <v>45</v>
      </c>
      <c r="B15" s="10" t="s">
        <v>46</v>
      </c>
      <c r="C15" s="11" t="s">
        <v>47</v>
      </c>
      <c r="D15" s="12">
        <v>3159800</v>
      </c>
      <c r="E15" s="12">
        <v>2699381.94</v>
      </c>
      <c r="F15" s="12">
        <f t="shared" si="5"/>
        <v>2699381.94</v>
      </c>
      <c r="G15" s="12">
        <f t="shared" si="0"/>
        <v>460418.06000000006</v>
      </c>
      <c r="H15" s="12">
        <f t="shared" si="1"/>
        <v>460418.06000000006</v>
      </c>
      <c r="I15" s="45"/>
      <c r="J15" s="45"/>
      <c r="K15" s="45">
        <f t="shared" si="6"/>
        <v>0</v>
      </c>
      <c r="L15" s="12">
        <f t="shared" si="2"/>
        <v>460418.06000000006</v>
      </c>
      <c r="M15" s="46">
        <f t="shared" si="3"/>
        <v>460418.06000000006</v>
      </c>
      <c r="N15" s="47">
        <f t="shared" si="7"/>
        <v>0</v>
      </c>
      <c r="O15" s="13">
        <f t="shared" si="4"/>
        <v>460500</v>
      </c>
      <c r="P15" s="13">
        <f t="shared" si="4"/>
        <v>0</v>
      </c>
    </row>
    <row r="16" spans="1:16" ht="21.4" customHeight="1" x14ac:dyDescent="0.35">
      <c r="A16" s="21" t="s">
        <v>48</v>
      </c>
      <c r="B16" s="22" t="s">
        <v>49</v>
      </c>
      <c r="C16" s="11" t="s">
        <v>50</v>
      </c>
      <c r="D16" s="12">
        <v>2353700</v>
      </c>
      <c r="E16" s="12">
        <v>1991786</v>
      </c>
      <c r="F16" s="12">
        <f t="shared" si="5"/>
        <v>1991786</v>
      </c>
      <c r="G16" s="12">
        <f t="shared" si="0"/>
        <v>361914</v>
      </c>
      <c r="H16" s="12">
        <f t="shared" si="1"/>
        <v>361914</v>
      </c>
      <c r="I16" s="45"/>
      <c r="J16" s="45"/>
      <c r="K16" s="45">
        <f t="shared" si="6"/>
        <v>0</v>
      </c>
      <c r="L16" s="12">
        <f t="shared" si="2"/>
        <v>361914</v>
      </c>
      <c r="M16" s="46">
        <f t="shared" si="3"/>
        <v>361914</v>
      </c>
      <c r="N16" s="47">
        <f t="shared" si="7"/>
        <v>0</v>
      </c>
      <c r="O16" s="13">
        <f t="shared" si="4"/>
        <v>362000</v>
      </c>
      <c r="P16" s="13">
        <f t="shared" si="4"/>
        <v>0</v>
      </c>
    </row>
    <row r="17" spans="1:16" ht="21.4" customHeight="1" x14ac:dyDescent="0.35">
      <c r="A17" s="21" t="s">
        <v>21</v>
      </c>
      <c r="B17" s="22" t="s">
        <v>22</v>
      </c>
      <c r="C17" s="14" t="s">
        <v>51</v>
      </c>
      <c r="D17" s="15">
        <v>10947600</v>
      </c>
      <c r="E17" s="15">
        <v>9618418.9700000007</v>
      </c>
      <c r="F17" s="12">
        <f t="shared" si="5"/>
        <v>9618418.9700000007</v>
      </c>
      <c r="G17" s="12">
        <f t="shared" si="0"/>
        <v>1329181.0299999993</v>
      </c>
      <c r="H17" s="12">
        <f t="shared" si="1"/>
        <v>1329181.0299999993</v>
      </c>
      <c r="I17" s="45"/>
      <c r="J17" s="45"/>
      <c r="K17" s="45">
        <f t="shared" si="6"/>
        <v>0</v>
      </c>
      <c r="L17" s="12">
        <f t="shared" si="2"/>
        <v>1329181.0299999993</v>
      </c>
      <c r="M17" s="46">
        <f t="shared" si="3"/>
        <v>1329181.0299999993</v>
      </c>
      <c r="N17" s="47">
        <f t="shared" si="7"/>
        <v>0</v>
      </c>
      <c r="O17" s="13">
        <f t="shared" si="4"/>
        <v>1329200</v>
      </c>
      <c r="P17" s="13">
        <f t="shared" si="4"/>
        <v>0</v>
      </c>
    </row>
    <row r="18" spans="1:16" s="16" customFormat="1" ht="21.4" customHeight="1" x14ac:dyDescent="0.2">
      <c r="A18" s="23"/>
      <c r="B18" s="24"/>
      <c r="C18" s="25" t="s">
        <v>52</v>
      </c>
      <c r="D18" s="26">
        <f t="shared" ref="D18:P18" si="8">SUM(D7:D17)</f>
        <v>40853700</v>
      </c>
      <c r="E18" s="26">
        <f t="shared" si="8"/>
        <v>35379103.75</v>
      </c>
      <c r="F18" s="26">
        <f t="shared" si="8"/>
        <v>35379103.75</v>
      </c>
      <c r="G18" s="26">
        <f t="shared" si="8"/>
        <v>5474596.25</v>
      </c>
      <c r="H18" s="26">
        <f t="shared" si="8"/>
        <v>5474596.25</v>
      </c>
      <c r="I18" s="26">
        <f t="shared" si="8"/>
        <v>0</v>
      </c>
      <c r="J18" s="26">
        <f t="shared" si="8"/>
        <v>0</v>
      </c>
      <c r="K18" s="26">
        <f t="shared" si="8"/>
        <v>0</v>
      </c>
      <c r="L18" s="53">
        <f t="shared" si="8"/>
        <v>5474596.25</v>
      </c>
      <c r="M18" s="26">
        <f t="shared" si="8"/>
        <v>5474596.25</v>
      </c>
      <c r="N18" s="26">
        <f t="shared" si="8"/>
        <v>0</v>
      </c>
      <c r="O18" s="27">
        <f t="shared" si="8"/>
        <v>5475000</v>
      </c>
      <c r="P18" s="27">
        <f t="shared" si="8"/>
        <v>0</v>
      </c>
    </row>
    <row r="19" spans="1:16" ht="21.4" customHeight="1" x14ac:dyDescent="0.35">
      <c r="A19" s="17" t="s">
        <v>53</v>
      </c>
      <c r="B19" s="18" t="s">
        <v>54</v>
      </c>
      <c r="C19" s="19" t="s">
        <v>55</v>
      </c>
      <c r="D19" s="20">
        <v>2018000</v>
      </c>
      <c r="E19" s="20">
        <v>1753000</v>
      </c>
      <c r="F19" s="12">
        <f t="shared" si="5"/>
        <v>1753000</v>
      </c>
      <c r="G19" s="12">
        <f t="shared" ref="G19:G28" si="9">+D19-F19</f>
        <v>265000</v>
      </c>
      <c r="H19" s="20">
        <f t="shared" ref="H19:H28" si="10">+D19-E19</f>
        <v>265000</v>
      </c>
      <c r="I19" s="50"/>
      <c r="J19" s="50"/>
      <c r="K19" s="50">
        <f t="shared" si="6"/>
        <v>0</v>
      </c>
      <c r="L19" s="12">
        <f t="shared" si="2"/>
        <v>265000</v>
      </c>
      <c r="M19" s="46">
        <f t="shared" si="3"/>
        <v>265000</v>
      </c>
      <c r="N19" s="69">
        <f t="shared" ref="N19:N28" si="11">-IF(H19&lt;$K19,H19-$K19,0)</f>
        <v>0</v>
      </c>
      <c r="O19" s="13">
        <f t="shared" si="4"/>
        <v>265000</v>
      </c>
      <c r="P19" s="13">
        <f t="shared" si="4"/>
        <v>0</v>
      </c>
    </row>
    <row r="20" spans="1:16" ht="21.4" customHeight="1" x14ac:dyDescent="0.35">
      <c r="A20" s="9" t="s">
        <v>53</v>
      </c>
      <c r="B20" s="10" t="s">
        <v>56</v>
      </c>
      <c r="C20" s="11" t="s">
        <v>57</v>
      </c>
      <c r="D20" s="12">
        <v>3689200</v>
      </c>
      <c r="E20" s="12">
        <v>3127425.26</v>
      </c>
      <c r="F20" s="12">
        <f t="shared" si="5"/>
        <v>3127425.26</v>
      </c>
      <c r="G20" s="12">
        <f t="shared" si="9"/>
        <v>561774.74000000022</v>
      </c>
      <c r="H20" s="12">
        <f t="shared" si="10"/>
        <v>561774.74000000022</v>
      </c>
      <c r="I20" s="45"/>
      <c r="J20" s="45"/>
      <c r="K20" s="45">
        <f t="shared" si="6"/>
        <v>0</v>
      </c>
      <c r="L20" s="12">
        <f t="shared" si="2"/>
        <v>561774.74000000022</v>
      </c>
      <c r="M20" s="46">
        <f t="shared" si="3"/>
        <v>561774.74000000022</v>
      </c>
      <c r="N20" s="47">
        <f t="shared" si="11"/>
        <v>0</v>
      </c>
      <c r="O20" s="13">
        <f t="shared" si="4"/>
        <v>561800</v>
      </c>
      <c r="P20" s="13">
        <f t="shared" si="4"/>
        <v>0</v>
      </c>
    </row>
    <row r="21" spans="1:16" ht="21.4" customHeight="1" x14ac:dyDescent="0.35">
      <c r="A21" s="9" t="s">
        <v>58</v>
      </c>
      <c r="B21" s="10" t="s">
        <v>59</v>
      </c>
      <c r="C21" s="11" t="s">
        <v>60</v>
      </c>
      <c r="D21" s="12">
        <v>3509800</v>
      </c>
      <c r="E21" s="12">
        <v>2861232.26</v>
      </c>
      <c r="F21" s="12">
        <f t="shared" si="5"/>
        <v>2861232.26</v>
      </c>
      <c r="G21" s="12">
        <f t="shared" si="9"/>
        <v>648567.74000000022</v>
      </c>
      <c r="H21" s="12">
        <f t="shared" si="10"/>
        <v>648567.74000000022</v>
      </c>
      <c r="I21" s="45"/>
      <c r="J21" s="45"/>
      <c r="K21" s="45">
        <f t="shared" si="6"/>
        <v>0</v>
      </c>
      <c r="L21" s="12">
        <f t="shared" si="2"/>
        <v>648567.74000000022</v>
      </c>
      <c r="M21" s="46">
        <f t="shared" si="3"/>
        <v>648567.74000000022</v>
      </c>
      <c r="N21" s="47">
        <f t="shared" si="11"/>
        <v>0</v>
      </c>
      <c r="O21" s="13">
        <f t="shared" si="4"/>
        <v>648600</v>
      </c>
      <c r="P21" s="13">
        <f t="shared" si="4"/>
        <v>0</v>
      </c>
    </row>
    <row r="22" spans="1:16" ht="21.4" customHeight="1" x14ac:dyDescent="0.35">
      <c r="A22" s="9" t="s">
        <v>61</v>
      </c>
      <c r="B22" s="10" t="s">
        <v>62</v>
      </c>
      <c r="C22" s="11" t="s">
        <v>63</v>
      </c>
      <c r="D22" s="12">
        <v>3152500</v>
      </c>
      <c r="E22" s="12">
        <v>2780538.71</v>
      </c>
      <c r="F22" s="12">
        <f t="shared" si="5"/>
        <v>2780538.71</v>
      </c>
      <c r="G22" s="12">
        <f t="shared" si="9"/>
        <v>371961.29000000004</v>
      </c>
      <c r="H22" s="12">
        <f t="shared" si="10"/>
        <v>371961.29000000004</v>
      </c>
      <c r="I22" s="45"/>
      <c r="J22" s="45"/>
      <c r="K22" s="45">
        <f t="shared" si="6"/>
        <v>0</v>
      </c>
      <c r="L22" s="12">
        <f t="shared" si="2"/>
        <v>371961.29000000004</v>
      </c>
      <c r="M22" s="46">
        <f t="shared" si="3"/>
        <v>371961.29000000004</v>
      </c>
      <c r="N22" s="47">
        <f t="shared" si="11"/>
        <v>0</v>
      </c>
      <c r="O22" s="13">
        <f t="shared" si="4"/>
        <v>372000</v>
      </c>
      <c r="P22" s="13">
        <f t="shared" si="4"/>
        <v>0</v>
      </c>
    </row>
    <row r="23" spans="1:16" ht="21.4" customHeight="1" x14ac:dyDescent="0.35">
      <c r="A23" s="9" t="s">
        <v>64</v>
      </c>
      <c r="B23" s="10" t="s">
        <v>65</v>
      </c>
      <c r="C23" s="11" t="s">
        <v>66</v>
      </c>
      <c r="D23" s="12">
        <v>4383600</v>
      </c>
      <c r="E23" s="12">
        <v>3822289</v>
      </c>
      <c r="F23" s="12">
        <f t="shared" si="5"/>
        <v>3822289</v>
      </c>
      <c r="G23" s="12">
        <f t="shared" si="9"/>
        <v>561311</v>
      </c>
      <c r="H23" s="12">
        <f t="shared" si="10"/>
        <v>561311</v>
      </c>
      <c r="I23" s="45"/>
      <c r="J23" s="45"/>
      <c r="K23" s="45">
        <f t="shared" si="6"/>
        <v>0</v>
      </c>
      <c r="L23" s="12">
        <f t="shared" si="2"/>
        <v>561311</v>
      </c>
      <c r="M23" s="46">
        <f t="shared" si="3"/>
        <v>561311</v>
      </c>
      <c r="N23" s="47">
        <f t="shared" si="11"/>
        <v>0</v>
      </c>
      <c r="O23" s="13">
        <f t="shared" si="4"/>
        <v>561400</v>
      </c>
      <c r="P23" s="13">
        <f t="shared" si="4"/>
        <v>0</v>
      </c>
    </row>
    <row r="24" spans="1:16" ht="21.4" customHeight="1" x14ac:dyDescent="0.35">
      <c r="A24" s="9" t="s">
        <v>67</v>
      </c>
      <c r="B24" s="10" t="s">
        <v>68</v>
      </c>
      <c r="C24" s="11" t="s">
        <v>69</v>
      </c>
      <c r="D24" s="12">
        <v>2327700</v>
      </c>
      <c r="E24" s="12">
        <v>1930257.33</v>
      </c>
      <c r="F24" s="12">
        <f t="shared" si="5"/>
        <v>1930257.33</v>
      </c>
      <c r="G24" s="12">
        <f t="shared" si="9"/>
        <v>397442.66999999993</v>
      </c>
      <c r="H24" s="12">
        <f t="shared" si="10"/>
        <v>397442.66999999993</v>
      </c>
      <c r="I24" s="45"/>
      <c r="J24" s="45"/>
      <c r="K24" s="45">
        <f t="shared" si="6"/>
        <v>0</v>
      </c>
      <c r="L24" s="12">
        <f t="shared" si="2"/>
        <v>397442.66999999993</v>
      </c>
      <c r="M24" s="46">
        <f t="shared" si="3"/>
        <v>397442.66999999993</v>
      </c>
      <c r="N24" s="47">
        <f t="shared" si="11"/>
        <v>0</v>
      </c>
      <c r="O24" s="13">
        <f t="shared" si="4"/>
        <v>397500</v>
      </c>
      <c r="P24" s="13">
        <f t="shared" si="4"/>
        <v>0</v>
      </c>
    </row>
    <row r="25" spans="1:16" ht="21.4" customHeight="1" x14ac:dyDescent="0.35">
      <c r="A25" s="9" t="s">
        <v>70</v>
      </c>
      <c r="B25" s="10" t="s">
        <v>71</v>
      </c>
      <c r="C25" s="11" t="s">
        <v>72</v>
      </c>
      <c r="D25" s="12">
        <v>2728300</v>
      </c>
      <c r="E25" s="12">
        <v>2190302.58</v>
      </c>
      <c r="F25" s="12">
        <f t="shared" si="5"/>
        <v>2190302.58</v>
      </c>
      <c r="G25" s="12">
        <f t="shared" si="9"/>
        <v>537997.41999999993</v>
      </c>
      <c r="H25" s="12">
        <f t="shared" si="10"/>
        <v>537997.41999999993</v>
      </c>
      <c r="I25" s="45"/>
      <c r="J25" s="45"/>
      <c r="K25" s="45">
        <f t="shared" si="6"/>
        <v>0</v>
      </c>
      <c r="L25" s="12">
        <f t="shared" si="2"/>
        <v>537997.41999999993</v>
      </c>
      <c r="M25" s="46">
        <f t="shared" si="3"/>
        <v>537997.41999999993</v>
      </c>
      <c r="N25" s="47">
        <f t="shared" si="11"/>
        <v>0</v>
      </c>
      <c r="O25" s="13">
        <f t="shared" si="4"/>
        <v>538000</v>
      </c>
      <c r="P25" s="13">
        <f t="shared" si="4"/>
        <v>0</v>
      </c>
    </row>
    <row r="26" spans="1:16" ht="21.4" customHeight="1" x14ac:dyDescent="0.35">
      <c r="A26" s="9" t="s">
        <v>73</v>
      </c>
      <c r="B26" s="10" t="s">
        <v>74</v>
      </c>
      <c r="C26" s="11" t="s">
        <v>75</v>
      </c>
      <c r="D26" s="12">
        <v>2101400</v>
      </c>
      <c r="E26" s="12">
        <v>1832800</v>
      </c>
      <c r="F26" s="12">
        <f t="shared" si="5"/>
        <v>1832800</v>
      </c>
      <c r="G26" s="12">
        <f t="shared" si="9"/>
        <v>268600</v>
      </c>
      <c r="H26" s="12">
        <f t="shared" si="10"/>
        <v>268600</v>
      </c>
      <c r="I26" s="45"/>
      <c r="J26" s="45"/>
      <c r="K26" s="45">
        <f t="shared" si="6"/>
        <v>0</v>
      </c>
      <c r="L26" s="12">
        <f t="shared" si="2"/>
        <v>268600</v>
      </c>
      <c r="M26" s="46">
        <f t="shared" si="3"/>
        <v>268600</v>
      </c>
      <c r="N26" s="47">
        <f t="shared" si="11"/>
        <v>0</v>
      </c>
      <c r="O26" s="13">
        <f t="shared" si="4"/>
        <v>268600</v>
      </c>
      <c r="P26" s="13">
        <f t="shared" si="4"/>
        <v>0</v>
      </c>
    </row>
    <row r="27" spans="1:16" ht="21.4" customHeight="1" x14ac:dyDescent="0.35">
      <c r="A27" s="9" t="s">
        <v>76</v>
      </c>
      <c r="B27" s="10" t="s">
        <v>77</v>
      </c>
      <c r="C27" s="11" t="s">
        <v>78</v>
      </c>
      <c r="D27" s="12">
        <v>2859600</v>
      </c>
      <c r="E27" s="12">
        <v>2525101</v>
      </c>
      <c r="F27" s="12">
        <f t="shared" si="5"/>
        <v>2525101</v>
      </c>
      <c r="G27" s="12">
        <f t="shared" si="9"/>
        <v>334499</v>
      </c>
      <c r="H27" s="12">
        <f t="shared" si="10"/>
        <v>334499</v>
      </c>
      <c r="I27" s="45"/>
      <c r="J27" s="45"/>
      <c r="K27" s="45">
        <f t="shared" si="6"/>
        <v>0</v>
      </c>
      <c r="L27" s="12">
        <f t="shared" si="2"/>
        <v>334499</v>
      </c>
      <c r="M27" s="46">
        <f t="shared" si="3"/>
        <v>334499</v>
      </c>
      <c r="N27" s="47">
        <f t="shared" si="11"/>
        <v>0</v>
      </c>
      <c r="O27" s="13">
        <f t="shared" si="4"/>
        <v>334500</v>
      </c>
      <c r="P27" s="13">
        <f t="shared" si="4"/>
        <v>0</v>
      </c>
    </row>
    <row r="28" spans="1:16" ht="21.4" customHeight="1" x14ac:dyDescent="0.35">
      <c r="A28" s="21" t="s">
        <v>79</v>
      </c>
      <c r="B28" s="22" t="s">
        <v>80</v>
      </c>
      <c r="C28" s="14" t="s">
        <v>81</v>
      </c>
      <c r="D28" s="15">
        <v>2025900</v>
      </c>
      <c r="E28" s="15">
        <v>1743500</v>
      </c>
      <c r="F28" s="12">
        <f t="shared" si="5"/>
        <v>1743500</v>
      </c>
      <c r="G28" s="12">
        <f t="shared" si="9"/>
        <v>282400</v>
      </c>
      <c r="H28" s="15">
        <f t="shared" si="10"/>
        <v>282400</v>
      </c>
      <c r="I28" s="45"/>
      <c r="J28" s="45"/>
      <c r="K28" s="45">
        <f t="shared" si="6"/>
        <v>0</v>
      </c>
      <c r="L28" s="12">
        <f t="shared" si="2"/>
        <v>282400</v>
      </c>
      <c r="M28" s="46">
        <f t="shared" si="3"/>
        <v>282400</v>
      </c>
      <c r="N28" s="47">
        <f t="shared" si="11"/>
        <v>0</v>
      </c>
      <c r="O28" s="13">
        <f t="shared" si="4"/>
        <v>282400</v>
      </c>
      <c r="P28" s="13">
        <f t="shared" si="4"/>
        <v>0</v>
      </c>
    </row>
    <row r="29" spans="1:16" s="16" customFormat="1" ht="21.4" customHeight="1" x14ac:dyDescent="0.2">
      <c r="A29" s="23"/>
      <c r="B29" s="25"/>
      <c r="C29" s="66" t="s">
        <v>82</v>
      </c>
      <c r="D29" s="26">
        <f t="shared" ref="D29:P29" si="12">SUM(D19:D28)</f>
        <v>28796000</v>
      </c>
      <c r="E29" s="29">
        <f t="shared" si="12"/>
        <v>24566446.140000001</v>
      </c>
      <c r="F29" s="29">
        <f t="shared" si="12"/>
        <v>24566446.140000001</v>
      </c>
      <c r="G29" s="29">
        <f t="shared" si="12"/>
        <v>4229553.8600000003</v>
      </c>
      <c r="H29" s="29">
        <f t="shared" si="12"/>
        <v>4229553.8600000003</v>
      </c>
      <c r="I29" s="29">
        <f t="shared" si="12"/>
        <v>0</v>
      </c>
      <c r="J29" s="29">
        <f t="shared" si="12"/>
        <v>0</v>
      </c>
      <c r="K29" s="29">
        <f t="shared" si="12"/>
        <v>0</v>
      </c>
      <c r="L29" s="70">
        <f t="shared" si="12"/>
        <v>4229553.8600000003</v>
      </c>
      <c r="M29" s="29">
        <f t="shared" si="12"/>
        <v>4229553.8600000003</v>
      </c>
      <c r="N29" s="29">
        <f t="shared" si="12"/>
        <v>0</v>
      </c>
      <c r="O29" s="30">
        <f t="shared" si="12"/>
        <v>4229800</v>
      </c>
      <c r="P29" s="30">
        <f t="shared" si="12"/>
        <v>0</v>
      </c>
    </row>
    <row r="30" spans="1:16" ht="21.4" customHeight="1" x14ac:dyDescent="0.35">
      <c r="A30" s="17" t="s">
        <v>83</v>
      </c>
      <c r="B30" s="18" t="s">
        <v>84</v>
      </c>
      <c r="C30" s="19" t="s">
        <v>85</v>
      </c>
      <c r="D30" s="20">
        <v>2318800</v>
      </c>
      <c r="E30" s="20">
        <v>2012800</v>
      </c>
      <c r="F30" s="12">
        <f t="shared" si="5"/>
        <v>2012800</v>
      </c>
      <c r="G30" s="12">
        <f t="shared" ref="G30:G35" si="13">+D30-F30</f>
        <v>306000</v>
      </c>
      <c r="H30" s="20">
        <f t="shared" ref="H30:H35" si="14">+D30-E30</f>
        <v>306000</v>
      </c>
      <c r="I30" s="50"/>
      <c r="J30" s="50"/>
      <c r="K30" s="50">
        <f t="shared" si="6"/>
        <v>0</v>
      </c>
      <c r="L30" s="20">
        <f t="shared" si="2"/>
        <v>306000</v>
      </c>
      <c r="M30" s="46">
        <f t="shared" ref="M30:M53" si="15">IF(H30&gt;$K30,H30-$K30,0)</f>
        <v>306000</v>
      </c>
      <c r="N30" s="69">
        <f t="shared" ref="N30:N35" si="16">-IF(H30&lt;$K30,H30-$K30,0)</f>
        <v>0</v>
      </c>
      <c r="O30" s="31">
        <f t="shared" si="4"/>
        <v>306000</v>
      </c>
      <c r="P30" s="31">
        <f t="shared" si="4"/>
        <v>0</v>
      </c>
    </row>
    <row r="31" spans="1:16" ht="21.4" customHeight="1" x14ac:dyDescent="0.35">
      <c r="A31" s="9" t="s">
        <v>83</v>
      </c>
      <c r="B31" s="10" t="s">
        <v>86</v>
      </c>
      <c r="C31" s="11" t="s">
        <v>87</v>
      </c>
      <c r="D31" s="12">
        <v>8801600</v>
      </c>
      <c r="E31" s="12">
        <v>7419461</v>
      </c>
      <c r="F31" s="12">
        <f t="shared" si="5"/>
        <v>7419461</v>
      </c>
      <c r="G31" s="12">
        <f t="shared" si="13"/>
        <v>1382139</v>
      </c>
      <c r="H31" s="12">
        <f t="shared" si="14"/>
        <v>1382139</v>
      </c>
      <c r="I31" s="45"/>
      <c r="J31" s="45"/>
      <c r="K31" s="45">
        <f t="shared" si="6"/>
        <v>0</v>
      </c>
      <c r="L31" s="12">
        <f t="shared" si="2"/>
        <v>1382139</v>
      </c>
      <c r="M31" s="46">
        <f t="shared" si="15"/>
        <v>1382139</v>
      </c>
      <c r="N31" s="47">
        <f t="shared" si="16"/>
        <v>0</v>
      </c>
      <c r="O31" s="32">
        <f t="shared" si="4"/>
        <v>1382200</v>
      </c>
      <c r="P31" s="32">
        <f t="shared" si="4"/>
        <v>0</v>
      </c>
    </row>
    <row r="32" spans="1:16" ht="21.4" customHeight="1" x14ac:dyDescent="0.35">
      <c r="A32" s="9" t="s">
        <v>88</v>
      </c>
      <c r="B32" s="10" t="s">
        <v>89</v>
      </c>
      <c r="C32" s="11" t="s">
        <v>90</v>
      </c>
      <c r="D32" s="12">
        <v>7393700</v>
      </c>
      <c r="E32" s="12">
        <v>6463500</v>
      </c>
      <c r="F32" s="12">
        <f t="shared" si="5"/>
        <v>6463500</v>
      </c>
      <c r="G32" s="12">
        <f t="shared" si="13"/>
        <v>930200</v>
      </c>
      <c r="H32" s="12">
        <f t="shared" si="14"/>
        <v>930200</v>
      </c>
      <c r="I32" s="45"/>
      <c r="J32" s="45"/>
      <c r="K32" s="45">
        <f t="shared" si="6"/>
        <v>0</v>
      </c>
      <c r="L32" s="12">
        <f t="shared" si="2"/>
        <v>930200</v>
      </c>
      <c r="M32" s="46">
        <f t="shared" si="15"/>
        <v>930200</v>
      </c>
      <c r="N32" s="47">
        <f t="shared" si="16"/>
        <v>0</v>
      </c>
      <c r="O32" s="32">
        <f t="shared" si="4"/>
        <v>930200</v>
      </c>
      <c r="P32" s="32">
        <f t="shared" si="4"/>
        <v>0</v>
      </c>
    </row>
    <row r="33" spans="1:16" ht="21.4" customHeight="1" x14ac:dyDescent="0.35">
      <c r="A33" s="9" t="s">
        <v>91</v>
      </c>
      <c r="B33" s="10" t="s">
        <v>92</v>
      </c>
      <c r="C33" s="11" t="s">
        <v>93</v>
      </c>
      <c r="D33" s="12">
        <v>5645700</v>
      </c>
      <c r="E33" s="12">
        <v>4782100</v>
      </c>
      <c r="F33" s="12">
        <f t="shared" si="5"/>
        <v>4782100</v>
      </c>
      <c r="G33" s="12">
        <f t="shared" si="13"/>
        <v>863600</v>
      </c>
      <c r="H33" s="12">
        <f t="shared" si="14"/>
        <v>863600</v>
      </c>
      <c r="I33" s="45"/>
      <c r="J33" s="45"/>
      <c r="K33" s="45">
        <f t="shared" si="6"/>
        <v>0</v>
      </c>
      <c r="L33" s="12">
        <f t="shared" si="2"/>
        <v>863600</v>
      </c>
      <c r="M33" s="46">
        <f t="shared" si="15"/>
        <v>863600</v>
      </c>
      <c r="N33" s="47">
        <f t="shared" si="16"/>
        <v>0</v>
      </c>
      <c r="O33" s="32">
        <f t="shared" si="4"/>
        <v>863600</v>
      </c>
      <c r="P33" s="32">
        <f t="shared" si="4"/>
        <v>0</v>
      </c>
    </row>
    <row r="34" spans="1:16" ht="21.4" customHeight="1" x14ac:dyDescent="0.35">
      <c r="A34" s="9" t="s">
        <v>94</v>
      </c>
      <c r="B34" s="10" t="s">
        <v>95</v>
      </c>
      <c r="C34" s="11" t="s">
        <v>96</v>
      </c>
      <c r="D34" s="12">
        <v>5530000</v>
      </c>
      <c r="E34" s="12">
        <v>4701500</v>
      </c>
      <c r="F34" s="12">
        <f t="shared" si="5"/>
        <v>4701500</v>
      </c>
      <c r="G34" s="12">
        <f t="shared" si="13"/>
        <v>828500</v>
      </c>
      <c r="H34" s="12">
        <f t="shared" si="14"/>
        <v>828500</v>
      </c>
      <c r="I34" s="45"/>
      <c r="J34" s="45"/>
      <c r="K34" s="45">
        <f t="shared" si="6"/>
        <v>0</v>
      </c>
      <c r="L34" s="12">
        <f t="shared" si="2"/>
        <v>828500</v>
      </c>
      <c r="M34" s="46">
        <f t="shared" si="15"/>
        <v>828500</v>
      </c>
      <c r="N34" s="47">
        <f t="shared" si="16"/>
        <v>0</v>
      </c>
      <c r="O34" s="32">
        <f t="shared" si="4"/>
        <v>828500</v>
      </c>
      <c r="P34" s="32">
        <f t="shared" si="4"/>
        <v>0</v>
      </c>
    </row>
    <row r="35" spans="1:16" ht="21.4" customHeight="1" x14ac:dyDescent="0.35">
      <c r="A35" s="21" t="s">
        <v>97</v>
      </c>
      <c r="B35" s="22" t="s">
        <v>98</v>
      </c>
      <c r="C35" s="14" t="s">
        <v>99</v>
      </c>
      <c r="D35" s="15">
        <v>5866500</v>
      </c>
      <c r="E35" s="15">
        <v>5097600</v>
      </c>
      <c r="F35" s="12">
        <f t="shared" si="5"/>
        <v>5097600</v>
      </c>
      <c r="G35" s="12">
        <f t="shared" si="13"/>
        <v>768900</v>
      </c>
      <c r="H35" s="15">
        <f t="shared" si="14"/>
        <v>768900</v>
      </c>
      <c r="I35" s="48"/>
      <c r="J35" s="48"/>
      <c r="K35" s="48">
        <f t="shared" si="6"/>
        <v>0</v>
      </c>
      <c r="L35" s="12">
        <f t="shared" si="2"/>
        <v>768900</v>
      </c>
      <c r="M35" s="46">
        <f t="shared" si="15"/>
        <v>768900</v>
      </c>
      <c r="N35" s="71">
        <f t="shared" si="16"/>
        <v>0</v>
      </c>
      <c r="O35" s="13">
        <f t="shared" si="4"/>
        <v>768900</v>
      </c>
      <c r="P35" s="13">
        <f t="shared" si="4"/>
        <v>0</v>
      </c>
    </row>
    <row r="36" spans="1:16" s="16" customFormat="1" ht="21.4" customHeight="1" x14ac:dyDescent="0.2">
      <c r="A36" s="23"/>
      <c r="B36" s="24"/>
      <c r="C36" s="28" t="s">
        <v>100</v>
      </c>
      <c r="D36" s="26">
        <f t="shared" ref="D36:P36" si="17">SUM(D30:D35)</f>
        <v>35556300</v>
      </c>
      <c r="E36" s="26">
        <f t="shared" si="17"/>
        <v>30476961</v>
      </c>
      <c r="F36" s="26">
        <f t="shared" si="17"/>
        <v>30476961</v>
      </c>
      <c r="G36" s="26">
        <f t="shared" si="17"/>
        <v>5079339</v>
      </c>
      <c r="H36" s="26">
        <f t="shared" si="17"/>
        <v>5079339</v>
      </c>
      <c r="I36" s="26">
        <f t="shared" si="17"/>
        <v>0</v>
      </c>
      <c r="J36" s="26">
        <f t="shared" si="17"/>
        <v>0</v>
      </c>
      <c r="K36" s="26">
        <f t="shared" si="17"/>
        <v>0</v>
      </c>
      <c r="L36" s="53">
        <f t="shared" si="17"/>
        <v>5079339</v>
      </c>
      <c r="M36" s="26">
        <f t="shared" si="17"/>
        <v>5079339</v>
      </c>
      <c r="N36" s="26">
        <f t="shared" si="17"/>
        <v>0</v>
      </c>
      <c r="O36" s="27">
        <f t="shared" si="17"/>
        <v>5079400</v>
      </c>
      <c r="P36" s="27">
        <f t="shared" si="17"/>
        <v>0</v>
      </c>
    </row>
    <row r="37" spans="1:16" ht="22.15" customHeight="1" x14ac:dyDescent="0.35">
      <c r="A37" s="17" t="s">
        <v>101</v>
      </c>
      <c r="B37" s="18" t="s">
        <v>102</v>
      </c>
      <c r="C37" s="19" t="s">
        <v>103</v>
      </c>
      <c r="D37" s="20">
        <v>2074300</v>
      </c>
      <c r="E37" s="20">
        <v>1793300</v>
      </c>
      <c r="F37" s="12">
        <f t="shared" si="5"/>
        <v>1793300</v>
      </c>
      <c r="G37" s="12">
        <f t="shared" ref="G37:G44" si="18">+D37-F37</f>
        <v>281000</v>
      </c>
      <c r="H37" s="20">
        <f t="shared" ref="H37:H44" si="19">+D37-E37</f>
        <v>281000</v>
      </c>
      <c r="I37" s="72"/>
      <c r="J37" s="72"/>
      <c r="K37" s="50">
        <f t="shared" si="6"/>
        <v>0</v>
      </c>
      <c r="L37" s="20">
        <f t="shared" si="2"/>
        <v>281000</v>
      </c>
      <c r="M37" s="46">
        <f t="shared" si="15"/>
        <v>281000</v>
      </c>
      <c r="N37" s="69">
        <f t="shared" ref="N37:N44" si="20">-IF(H37&lt;$K37,H37-$K37,0)</f>
        <v>0</v>
      </c>
      <c r="O37" s="31">
        <f t="shared" si="4"/>
        <v>281000</v>
      </c>
      <c r="P37" s="31">
        <f t="shared" si="4"/>
        <v>0</v>
      </c>
    </row>
    <row r="38" spans="1:16" ht="22.15" customHeight="1" x14ac:dyDescent="0.35">
      <c r="A38" s="9" t="s">
        <v>101</v>
      </c>
      <c r="B38" s="10" t="s">
        <v>104</v>
      </c>
      <c r="C38" s="11" t="s">
        <v>105</v>
      </c>
      <c r="D38" s="12">
        <v>10188000</v>
      </c>
      <c r="E38" s="12">
        <v>8802667.0999999996</v>
      </c>
      <c r="F38" s="12">
        <f t="shared" si="5"/>
        <v>8802667.0999999996</v>
      </c>
      <c r="G38" s="12">
        <f t="shared" si="18"/>
        <v>1385332.9000000004</v>
      </c>
      <c r="H38" s="12">
        <f t="shared" si="19"/>
        <v>1385332.9000000004</v>
      </c>
      <c r="I38" s="45"/>
      <c r="J38" s="45"/>
      <c r="K38" s="45">
        <f t="shared" si="6"/>
        <v>0</v>
      </c>
      <c r="L38" s="12">
        <f t="shared" si="2"/>
        <v>1385332.9000000004</v>
      </c>
      <c r="M38" s="46">
        <f t="shared" si="15"/>
        <v>1385332.9000000004</v>
      </c>
      <c r="N38" s="47">
        <f t="shared" si="20"/>
        <v>0</v>
      </c>
      <c r="O38" s="32">
        <f t="shared" si="4"/>
        <v>1385400</v>
      </c>
      <c r="P38" s="32">
        <f t="shared" si="4"/>
        <v>0</v>
      </c>
    </row>
    <row r="39" spans="1:16" ht="22.15" customHeight="1" x14ac:dyDescent="0.35">
      <c r="A39" s="9" t="s">
        <v>106</v>
      </c>
      <c r="B39" s="10" t="s">
        <v>107</v>
      </c>
      <c r="C39" s="11" t="s">
        <v>108</v>
      </c>
      <c r="D39" s="12">
        <v>3360900</v>
      </c>
      <c r="E39" s="12">
        <v>2913400</v>
      </c>
      <c r="F39" s="12">
        <f t="shared" si="5"/>
        <v>2913400</v>
      </c>
      <c r="G39" s="12">
        <f t="shared" si="18"/>
        <v>447500</v>
      </c>
      <c r="H39" s="12">
        <f t="shared" si="19"/>
        <v>447500</v>
      </c>
      <c r="I39" s="58"/>
      <c r="J39" s="58"/>
      <c r="K39" s="45">
        <f>SUM(I39:J39)</f>
        <v>0</v>
      </c>
      <c r="L39" s="12">
        <f t="shared" si="2"/>
        <v>447500</v>
      </c>
      <c r="M39" s="46">
        <f t="shared" si="15"/>
        <v>447500</v>
      </c>
      <c r="N39" s="47">
        <f t="shared" si="20"/>
        <v>0</v>
      </c>
      <c r="O39" s="32">
        <f t="shared" si="4"/>
        <v>447500</v>
      </c>
      <c r="P39" s="32">
        <f t="shared" si="4"/>
        <v>0</v>
      </c>
    </row>
    <row r="40" spans="1:16" ht="22.15" customHeight="1" x14ac:dyDescent="0.35">
      <c r="A40" s="9" t="s">
        <v>109</v>
      </c>
      <c r="B40" s="10" t="s">
        <v>110</v>
      </c>
      <c r="C40" s="11" t="s">
        <v>111</v>
      </c>
      <c r="D40" s="12">
        <v>7840200</v>
      </c>
      <c r="E40" s="12">
        <v>6759900</v>
      </c>
      <c r="F40" s="12">
        <f t="shared" si="5"/>
        <v>6759900</v>
      </c>
      <c r="G40" s="12">
        <f t="shared" si="18"/>
        <v>1080300</v>
      </c>
      <c r="H40" s="12">
        <f t="shared" si="19"/>
        <v>1080300</v>
      </c>
      <c r="I40" s="45"/>
      <c r="J40" s="45"/>
      <c r="K40" s="45">
        <f t="shared" si="6"/>
        <v>0</v>
      </c>
      <c r="L40" s="12">
        <f t="shared" si="2"/>
        <v>1080300</v>
      </c>
      <c r="M40" s="46">
        <f t="shared" si="15"/>
        <v>1080300</v>
      </c>
      <c r="N40" s="47">
        <f t="shared" si="20"/>
        <v>0</v>
      </c>
      <c r="O40" s="32">
        <f t="shared" si="4"/>
        <v>1080300</v>
      </c>
      <c r="P40" s="32">
        <f t="shared" si="4"/>
        <v>0</v>
      </c>
    </row>
    <row r="41" spans="1:16" ht="22.15" customHeight="1" x14ac:dyDescent="0.35">
      <c r="A41" s="9" t="s">
        <v>112</v>
      </c>
      <c r="B41" s="10" t="s">
        <v>113</v>
      </c>
      <c r="C41" s="11" t="s">
        <v>114</v>
      </c>
      <c r="D41" s="12">
        <v>2657900</v>
      </c>
      <c r="E41" s="12">
        <v>2224760</v>
      </c>
      <c r="F41" s="12">
        <f t="shared" si="5"/>
        <v>2224760</v>
      </c>
      <c r="G41" s="12">
        <f t="shared" si="18"/>
        <v>433140</v>
      </c>
      <c r="H41" s="12">
        <f t="shared" si="19"/>
        <v>433140</v>
      </c>
      <c r="I41" s="45"/>
      <c r="J41" s="45"/>
      <c r="K41" s="45">
        <f t="shared" si="6"/>
        <v>0</v>
      </c>
      <c r="L41" s="12">
        <f t="shared" si="2"/>
        <v>433140</v>
      </c>
      <c r="M41" s="46">
        <f t="shared" si="15"/>
        <v>433140</v>
      </c>
      <c r="N41" s="47">
        <f t="shared" si="20"/>
        <v>0</v>
      </c>
      <c r="O41" s="32">
        <f t="shared" si="4"/>
        <v>433200</v>
      </c>
      <c r="P41" s="32">
        <f t="shared" si="4"/>
        <v>0</v>
      </c>
    </row>
    <row r="42" spans="1:16" ht="22.15" customHeight="1" x14ac:dyDescent="0.35">
      <c r="A42" s="9" t="s">
        <v>115</v>
      </c>
      <c r="B42" s="10" t="s">
        <v>116</v>
      </c>
      <c r="C42" s="11" t="s">
        <v>117</v>
      </c>
      <c r="D42" s="12">
        <v>2724100</v>
      </c>
      <c r="E42" s="12">
        <v>2332500</v>
      </c>
      <c r="F42" s="12">
        <f t="shared" si="5"/>
        <v>2332500</v>
      </c>
      <c r="G42" s="12">
        <f t="shared" si="18"/>
        <v>391600</v>
      </c>
      <c r="H42" s="12">
        <f t="shared" si="19"/>
        <v>391600</v>
      </c>
      <c r="I42" s="45"/>
      <c r="J42" s="45"/>
      <c r="K42" s="45">
        <f t="shared" si="6"/>
        <v>0</v>
      </c>
      <c r="L42" s="12">
        <f t="shared" si="2"/>
        <v>391600</v>
      </c>
      <c r="M42" s="46">
        <f t="shared" si="15"/>
        <v>391600</v>
      </c>
      <c r="N42" s="47">
        <f t="shared" si="20"/>
        <v>0</v>
      </c>
      <c r="O42" s="32">
        <f t="shared" si="4"/>
        <v>391600</v>
      </c>
      <c r="P42" s="32">
        <f t="shared" si="4"/>
        <v>0</v>
      </c>
    </row>
    <row r="43" spans="1:16" ht="22.15" customHeight="1" x14ac:dyDescent="0.35">
      <c r="A43" s="9" t="s">
        <v>118</v>
      </c>
      <c r="B43" s="10" t="s">
        <v>119</v>
      </c>
      <c r="C43" s="11" t="s">
        <v>120</v>
      </c>
      <c r="D43" s="12">
        <v>4602500</v>
      </c>
      <c r="E43" s="12">
        <v>3956000</v>
      </c>
      <c r="F43" s="12">
        <f t="shared" si="5"/>
        <v>3956000</v>
      </c>
      <c r="G43" s="12">
        <f t="shared" si="18"/>
        <v>646500</v>
      </c>
      <c r="H43" s="12">
        <f t="shared" si="19"/>
        <v>646500</v>
      </c>
      <c r="I43" s="45"/>
      <c r="J43" s="45"/>
      <c r="K43" s="45">
        <f t="shared" si="6"/>
        <v>0</v>
      </c>
      <c r="L43" s="12">
        <f t="shared" si="2"/>
        <v>646500</v>
      </c>
      <c r="M43" s="46">
        <f t="shared" si="15"/>
        <v>646500</v>
      </c>
      <c r="N43" s="47">
        <f t="shared" si="20"/>
        <v>0</v>
      </c>
      <c r="O43" s="13">
        <f t="shared" si="4"/>
        <v>646500</v>
      </c>
      <c r="P43" s="13">
        <f t="shared" si="4"/>
        <v>0</v>
      </c>
    </row>
    <row r="44" spans="1:16" ht="22.15" customHeight="1" x14ac:dyDescent="0.35">
      <c r="A44" s="21" t="s">
        <v>118</v>
      </c>
      <c r="B44" s="22" t="s">
        <v>121</v>
      </c>
      <c r="C44" s="14" t="s">
        <v>122</v>
      </c>
      <c r="D44" s="15">
        <v>5116700</v>
      </c>
      <c r="E44" s="15">
        <v>4389800</v>
      </c>
      <c r="F44" s="12">
        <f t="shared" si="5"/>
        <v>4389800</v>
      </c>
      <c r="G44" s="12">
        <f t="shared" si="18"/>
        <v>726900</v>
      </c>
      <c r="H44" s="15">
        <f t="shared" si="19"/>
        <v>726900</v>
      </c>
      <c r="I44" s="48"/>
      <c r="J44" s="48"/>
      <c r="K44" s="48">
        <f t="shared" si="6"/>
        <v>0</v>
      </c>
      <c r="L44" s="12">
        <f t="shared" si="2"/>
        <v>726900</v>
      </c>
      <c r="M44" s="46">
        <f t="shared" si="15"/>
        <v>726900</v>
      </c>
      <c r="N44" s="71">
        <f t="shared" si="20"/>
        <v>0</v>
      </c>
      <c r="O44" s="13">
        <f t="shared" si="4"/>
        <v>726900</v>
      </c>
      <c r="P44" s="13">
        <f t="shared" si="4"/>
        <v>0</v>
      </c>
    </row>
    <row r="45" spans="1:16" s="16" customFormat="1" ht="22.15" customHeight="1" x14ac:dyDescent="0.2">
      <c r="A45" s="23"/>
      <c r="B45" s="24"/>
      <c r="C45" s="25" t="s">
        <v>123</v>
      </c>
      <c r="D45" s="26">
        <f t="shared" ref="D45:P45" si="21">SUM(D37:D44)</f>
        <v>38564600</v>
      </c>
      <c r="E45" s="26">
        <f t="shared" si="21"/>
        <v>33172327.100000001</v>
      </c>
      <c r="F45" s="26">
        <f t="shared" si="21"/>
        <v>33172327.100000001</v>
      </c>
      <c r="G45" s="26">
        <f t="shared" si="21"/>
        <v>5392272.9000000004</v>
      </c>
      <c r="H45" s="26">
        <f t="shared" si="21"/>
        <v>5392272.9000000004</v>
      </c>
      <c r="I45" s="26">
        <f t="shared" si="21"/>
        <v>0</v>
      </c>
      <c r="J45" s="26">
        <f t="shared" si="21"/>
        <v>0</v>
      </c>
      <c r="K45" s="26">
        <f t="shared" si="21"/>
        <v>0</v>
      </c>
      <c r="L45" s="53">
        <f t="shared" si="21"/>
        <v>5392272.9000000004</v>
      </c>
      <c r="M45" s="26">
        <f t="shared" si="21"/>
        <v>5392272.9000000004</v>
      </c>
      <c r="N45" s="26">
        <f t="shared" si="21"/>
        <v>0</v>
      </c>
      <c r="O45" s="27">
        <f t="shared" si="21"/>
        <v>5392400</v>
      </c>
      <c r="P45" s="27">
        <f t="shared" si="21"/>
        <v>0</v>
      </c>
    </row>
    <row r="46" spans="1:16" ht="22.15" customHeight="1" x14ac:dyDescent="0.35">
      <c r="A46" s="17" t="s">
        <v>124</v>
      </c>
      <c r="B46" s="18" t="s">
        <v>125</v>
      </c>
      <c r="C46" s="19" t="s">
        <v>126</v>
      </c>
      <c r="D46" s="20">
        <v>1972900</v>
      </c>
      <c r="E46" s="20">
        <v>1710300</v>
      </c>
      <c r="F46" s="12">
        <f t="shared" si="5"/>
        <v>1710300</v>
      </c>
      <c r="G46" s="12">
        <f t="shared" ref="G46:G54" si="22">+D46-F46</f>
        <v>262600</v>
      </c>
      <c r="H46" s="20">
        <f t="shared" ref="H46:H54" si="23">+D46-E46</f>
        <v>262600</v>
      </c>
      <c r="I46" s="50"/>
      <c r="J46" s="50"/>
      <c r="K46" s="50">
        <f t="shared" si="6"/>
        <v>0</v>
      </c>
      <c r="L46" s="12">
        <f t="shared" si="2"/>
        <v>262600</v>
      </c>
      <c r="M46" s="46">
        <f t="shared" si="15"/>
        <v>262600</v>
      </c>
      <c r="N46" s="69">
        <f t="shared" ref="N46:N54" si="24">-IF(H46&lt;$K46,H46-$K46,0)</f>
        <v>0</v>
      </c>
      <c r="O46" s="13">
        <f t="shared" si="4"/>
        <v>262600</v>
      </c>
      <c r="P46" s="13">
        <f t="shared" si="4"/>
        <v>0</v>
      </c>
    </row>
    <row r="47" spans="1:16" ht="22.15" customHeight="1" x14ac:dyDescent="0.35">
      <c r="A47" s="9" t="s">
        <v>124</v>
      </c>
      <c r="B47" s="10" t="s">
        <v>127</v>
      </c>
      <c r="C47" s="11" t="s">
        <v>128</v>
      </c>
      <c r="D47" s="12">
        <v>7847400</v>
      </c>
      <c r="E47" s="12">
        <v>6686920</v>
      </c>
      <c r="F47" s="12">
        <f t="shared" si="5"/>
        <v>6686920</v>
      </c>
      <c r="G47" s="12">
        <f t="shared" si="22"/>
        <v>1160480</v>
      </c>
      <c r="H47" s="12">
        <f t="shared" si="23"/>
        <v>1160480</v>
      </c>
      <c r="I47" s="45"/>
      <c r="J47" s="45"/>
      <c r="K47" s="45">
        <f t="shared" si="6"/>
        <v>0</v>
      </c>
      <c r="L47" s="12">
        <f t="shared" si="2"/>
        <v>1160480</v>
      </c>
      <c r="M47" s="46">
        <f t="shared" si="15"/>
        <v>1160480</v>
      </c>
      <c r="N47" s="47">
        <f t="shared" si="24"/>
        <v>0</v>
      </c>
      <c r="O47" s="13">
        <f t="shared" si="4"/>
        <v>1160500</v>
      </c>
      <c r="P47" s="13">
        <f t="shared" si="4"/>
        <v>0</v>
      </c>
    </row>
    <row r="48" spans="1:16" ht="22.15" customHeight="1" x14ac:dyDescent="0.35">
      <c r="A48" s="9" t="s">
        <v>129</v>
      </c>
      <c r="B48" s="10" t="s">
        <v>130</v>
      </c>
      <c r="C48" s="11" t="s">
        <v>131</v>
      </c>
      <c r="D48" s="12">
        <v>5520000</v>
      </c>
      <c r="E48" s="12">
        <v>4728093</v>
      </c>
      <c r="F48" s="12">
        <f t="shared" si="5"/>
        <v>4728093</v>
      </c>
      <c r="G48" s="12">
        <f t="shared" si="22"/>
        <v>791907</v>
      </c>
      <c r="H48" s="12">
        <f t="shared" si="23"/>
        <v>791907</v>
      </c>
      <c r="I48" s="45"/>
      <c r="J48" s="45"/>
      <c r="K48" s="45">
        <f t="shared" si="6"/>
        <v>0</v>
      </c>
      <c r="L48" s="12">
        <f t="shared" si="2"/>
        <v>791907</v>
      </c>
      <c r="M48" s="46">
        <f t="shared" si="15"/>
        <v>791907</v>
      </c>
      <c r="N48" s="47">
        <f t="shared" si="24"/>
        <v>0</v>
      </c>
      <c r="O48" s="13">
        <f t="shared" si="4"/>
        <v>792000</v>
      </c>
      <c r="P48" s="13">
        <f t="shared" si="4"/>
        <v>0</v>
      </c>
    </row>
    <row r="49" spans="1:16" ht="22.15" customHeight="1" x14ac:dyDescent="0.35">
      <c r="A49" s="9" t="s">
        <v>132</v>
      </c>
      <c r="B49" s="10" t="s">
        <v>133</v>
      </c>
      <c r="C49" s="11" t="s">
        <v>134</v>
      </c>
      <c r="D49" s="12">
        <v>4314100</v>
      </c>
      <c r="E49" s="12">
        <v>3738900</v>
      </c>
      <c r="F49" s="12">
        <f t="shared" si="5"/>
        <v>3738900</v>
      </c>
      <c r="G49" s="12">
        <f t="shared" si="22"/>
        <v>575200</v>
      </c>
      <c r="H49" s="12">
        <f t="shared" si="23"/>
        <v>575200</v>
      </c>
      <c r="I49" s="45"/>
      <c r="J49" s="45"/>
      <c r="K49" s="45">
        <f t="shared" si="6"/>
        <v>0</v>
      </c>
      <c r="L49" s="12">
        <f t="shared" si="2"/>
        <v>575200</v>
      </c>
      <c r="M49" s="46">
        <f t="shared" si="15"/>
        <v>575200</v>
      </c>
      <c r="N49" s="47">
        <f t="shared" si="24"/>
        <v>0</v>
      </c>
      <c r="O49" s="13">
        <f t="shared" si="4"/>
        <v>575200</v>
      </c>
      <c r="P49" s="13">
        <f t="shared" si="4"/>
        <v>0</v>
      </c>
    </row>
    <row r="50" spans="1:16" ht="22.15" customHeight="1" x14ac:dyDescent="0.35">
      <c r="A50" s="9" t="s">
        <v>135</v>
      </c>
      <c r="B50" s="10" t="s">
        <v>136</v>
      </c>
      <c r="C50" s="11" t="s">
        <v>137</v>
      </c>
      <c r="D50" s="12">
        <v>5457400</v>
      </c>
      <c r="E50" s="12">
        <v>4693603</v>
      </c>
      <c r="F50" s="12">
        <f t="shared" si="5"/>
        <v>4693603</v>
      </c>
      <c r="G50" s="12">
        <f t="shared" si="22"/>
        <v>763797</v>
      </c>
      <c r="H50" s="12">
        <f t="shared" si="23"/>
        <v>763797</v>
      </c>
      <c r="I50" s="56"/>
      <c r="J50" s="56"/>
      <c r="K50" s="45">
        <f t="shared" si="6"/>
        <v>0</v>
      </c>
      <c r="L50" s="12">
        <f t="shared" si="2"/>
        <v>763797</v>
      </c>
      <c r="M50" s="46">
        <f t="shared" si="15"/>
        <v>763797</v>
      </c>
      <c r="N50" s="47">
        <f t="shared" si="24"/>
        <v>0</v>
      </c>
      <c r="O50" s="13">
        <f t="shared" si="4"/>
        <v>763800</v>
      </c>
      <c r="P50" s="13">
        <f t="shared" si="4"/>
        <v>0</v>
      </c>
    </row>
    <row r="51" spans="1:16" ht="22.15" customHeight="1" x14ac:dyDescent="0.35">
      <c r="A51" s="9" t="s">
        <v>138</v>
      </c>
      <c r="B51" s="10" t="s">
        <v>139</v>
      </c>
      <c r="C51" s="11" t="s">
        <v>140</v>
      </c>
      <c r="D51" s="12">
        <v>2839200</v>
      </c>
      <c r="E51" s="12">
        <v>2460600</v>
      </c>
      <c r="F51" s="12">
        <f t="shared" si="5"/>
        <v>2460600</v>
      </c>
      <c r="G51" s="12">
        <f t="shared" si="22"/>
        <v>378600</v>
      </c>
      <c r="H51" s="12">
        <f t="shared" si="23"/>
        <v>378600</v>
      </c>
      <c r="I51" s="73"/>
      <c r="J51" s="73"/>
      <c r="K51" s="45">
        <f t="shared" si="6"/>
        <v>0</v>
      </c>
      <c r="L51" s="12">
        <f t="shared" si="2"/>
        <v>378600</v>
      </c>
      <c r="M51" s="46">
        <f t="shared" si="15"/>
        <v>378600</v>
      </c>
      <c r="N51" s="47">
        <f t="shared" si="24"/>
        <v>0</v>
      </c>
      <c r="O51" s="13">
        <f t="shared" si="4"/>
        <v>378600</v>
      </c>
      <c r="P51" s="13">
        <f t="shared" si="4"/>
        <v>0</v>
      </c>
    </row>
    <row r="52" spans="1:16" ht="22.15" customHeight="1" x14ac:dyDescent="0.35">
      <c r="A52" s="9" t="s">
        <v>141</v>
      </c>
      <c r="B52" s="10" t="s">
        <v>142</v>
      </c>
      <c r="C52" s="11" t="s">
        <v>143</v>
      </c>
      <c r="D52" s="12">
        <v>2639000</v>
      </c>
      <c r="E52" s="12">
        <v>2282840</v>
      </c>
      <c r="F52" s="12">
        <f t="shared" si="5"/>
        <v>2282840</v>
      </c>
      <c r="G52" s="12">
        <f t="shared" si="22"/>
        <v>356160</v>
      </c>
      <c r="H52" s="12">
        <f t="shared" si="23"/>
        <v>356160</v>
      </c>
      <c r="I52" s="45"/>
      <c r="J52" s="45"/>
      <c r="K52" s="45">
        <f t="shared" si="6"/>
        <v>0</v>
      </c>
      <c r="L52" s="12">
        <f t="shared" si="2"/>
        <v>356160</v>
      </c>
      <c r="M52" s="46">
        <f t="shared" si="15"/>
        <v>356160</v>
      </c>
      <c r="N52" s="47">
        <f t="shared" si="24"/>
        <v>0</v>
      </c>
      <c r="O52" s="13">
        <f t="shared" si="4"/>
        <v>356200</v>
      </c>
      <c r="P52" s="13">
        <f t="shared" si="4"/>
        <v>0</v>
      </c>
    </row>
    <row r="53" spans="1:16" ht="22.15" customHeight="1" x14ac:dyDescent="0.35">
      <c r="A53" s="9" t="s">
        <v>144</v>
      </c>
      <c r="B53" s="10" t="s">
        <v>145</v>
      </c>
      <c r="C53" s="11" t="s">
        <v>146</v>
      </c>
      <c r="D53" s="12">
        <v>3965400</v>
      </c>
      <c r="E53" s="12">
        <v>3341400</v>
      </c>
      <c r="F53" s="12">
        <f t="shared" si="5"/>
        <v>3341400</v>
      </c>
      <c r="G53" s="12">
        <f t="shared" si="22"/>
        <v>624000</v>
      </c>
      <c r="H53" s="12">
        <f t="shared" si="23"/>
        <v>624000</v>
      </c>
      <c r="I53" s="74"/>
      <c r="J53" s="74"/>
      <c r="K53" s="45">
        <f t="shared" si="6"/>
        <v>0</v>
      </c>
      <c r="L53" s="12">
        <f t="shared" si="2"/>
        <v>624000</v>
      </c>
      <c r="M53" s="46">
        <f t="shared" si="15"/>
        <v>624000</v>
      </c>
      <c r="N53" s="47">
        <f t="shared" si="24"/>
        <v>0</v>
      </c>
      <c r="O53" s="13">
        <f t="shared" si="4"/>
        <v>624000</v>
      </c>
      <c r="P53" s="13">
        <f t="shared" si="4"/>
        <v>0</v>
      </c>
    </row>
    <row r="54" spans="1:16" ht="22.15" customHeight="1" x14ac:dyDescent="0.35">
      <c r="A54" s="21" t="s">
        <v>147</v>
      </c>
      <c r="B54" s="22" t="s">
        <v>148</v>
      </c>
      <c r="C54" s="14" t="s">
        <v>149</v>
      </c>
      <c r="D54" s="15">
        <v>2565500</v>
      </c>
      <c r="E54" s="15">
        <v>2183100</v>
      </c>
      <c r="F54" s="12">
        <f t="shared" si="5"/>
        <v>2183100</v>
      </c>
      <c r="G54" s="12">
        <f t="shared" si="22"/>
        <v>382400</v>
      </c>
      <c r="H54" s="15">
        <f t="shared" si="23"/>
        <v>382400</v>
      </c>
      <c r="I54" s="48"/>
      <c r="J54" s="48"/>
      <c r="K54" s="48">
        <f t="shared" si="6"/>
        <v>0</v>
      </c>
      <c r="L54" s="12">
        <f t="shared" si="2"/>
        <v>382400</v>
      </c>
      <c r="M54" s="46">
        <f>IF(H54&gt;$K54,H54-$K54,0)</f>
        <v>382400</v>
      </c>
      <c r="N54" s="71">
        <f t="shared" si="24"/>
        <v>0</v>
      </c>
      <c r="O54" s="13">
        <f t="shared" si="4"/>
        <v>382400</v>
      </c>
      <c r="P54" s="13">
        <f t="shared" si="4"/>
        <v>0</v>
      </c>
    </row>
    <row r="55" spans="1:16" s="16" customFormat="1" ht="22.15" customHeight="1" x14ac:dyDescent="0.2">
      <c r="A55" s="23"/>
      <c r="B55" s="25"/>
      <c r="C55" s="66" t="s">
        <v>150</v>
      </c>
      <c r="D55" s="26">
        <f t="shared" ref="D55:P55" si="25">SUM(D46:D54)</f>
        <v>37120900</v>
      </c>
      <c r="E55" s="26">
        <f t="shared" si="25"/>
        <v>31825756</v>
      </c>
      <c r="F55" s="26">
        <f t="shared" si="25"/>
        <v>31825756</v>
      </c>
      <c r="G55" s="26">
        <f t="shared" si="25"/>
        <v>5295144</v>
      </c>
      <c r="H55" s="26">
        <f t="shared" si="25"/>
        <v>5295144</v>
      </c>
      <c r="I55" s="26">
        <f t="shared" si="25"/>
        <v>0</v>
      </c>
      <c r="J55" s="26">
        <f t="shared" si="25"/>
        <v>0</v>
      </c>
      <c r="K55" s="26">
        <f t="shared" si="25"/>
        <v>0</v>
      </c>
      <c r="L55" s="53">
        <f t="shared" si="25"/>
        <v>5295144</v>
      </c>
      <c r="M55" s="26">
        <f t="shared" si="25"/>
        <v>5295144</v>
      </c>
      <c r="N55" s="26">
        <f t="shared" si="25"/>
        <v>0</v>
      </c>
      <c r="O55" s="27">
        <f t="shared" si="25"/>
        <v>5295300</v>
      </c>
      <c r="P55" s="27">
        <f t="shared" si="25"/>
        <v>0</v>
      </c>
    </row>
    <row r="56" spans="1:16" ht="22.15" customHeight="1" x14ac:dyDescent="0.35">
      <c r="A56" s="17" t="s">
        <v>151</v>
      </c>
      <c r="B56" s="18" t="s">
        <v>152</v>
      </c>
      <c r="C56" s="19" t="s">
        <v>153</v>
      </c>
      <c r="D56" s="20">
        <v>2280400</v>
      </c>
      <c r="E56" s="20">
        <v>1977900</v>
      </c>
      <c r="F56" s="12">
        <f t="shared" si="5"/>
        <v>1977900</v>
      </c>
      <c r="G56" s="12">
        <f t="shared" ref="G56:G64" si="26">+D56-F56</f>
        <v>302500</v>
      </c>
      <c r="H56" s="20">
        <f t="shared" ref="H56:H64" si="27">+D56-E56</f>
        <v>302500</v>
      </c>
      <c r="I56" s="75"/>
      <c r="J56" s="75"/>
      <c r="K56" s="50">
        <f t="shared" si="6"/>
        <v>0</v>
      </c>
      <c r="L56" s="12">
        <f t="shared" si="2"/>
        <v>302500</v>
      </c>
      <c r="M56" s="46">
        <f t="shared" ref="M56:M63" si="28">IF(H56&gt;$K56,H56-$K56,0)</f>
        <v>302500</v>
      </c>
      <c r="N56" s="69">
        <f t="shared" ref="N56:N64" si="29">-IF(H56&lt;$K56,H56-$K56,0)</f>
        <v>0</v>
      </c>
      <c r="O56" s="13">
        <f t="shared" si="4"/>
        <v>302500</v>
      </c>
      <c r="P56" s="13">
        <f t="shared" si="4"/>
        <v>0</v>
      </c>
    </row>
    <row r="57" spans="1:16" ht="22.15" customHeight="1" x14ac:dyDescent="0.35">
      <c r="A57" s="9" t="s">
        <v>151</v>
      </c>
      <c r="B57" s="10" t="s">
        <v>154</v>
      </c>
      <c r="C57" s="11" t="s">
        <v>155</v>
      </c>
      <c r="D57" s="12">
        <v>5414100</v>
      </c>
      <c r="E57" s="12">
        <v>4625878</v>
      </c>
      <c r="F57" s="12">
        <f t="shared" si="5"/>
        <v>4625878</v>
      </c>
      <c r="G57" s="12">
        <f t="shared" si="26"/>
        <v>788222</v>
      </c>
      <c r="H57" s="12">
        <f t="shared" si="27"/>
        <v>788222</v>
      </c>
      <c r="I57" s="45"/>
      <c r="J57" s="45"/>
      <c r="K57" s="45">
        <f t="shared" si="6"/>
        <v>0</v>
      </c>
      <c r="L57" s="12">
        <f t="shared" si="2"/>
        <v>788222</v>
      </c>
      <c r="M57" s="46">
        <f t="shared" si="28"/>
        <v>788222</v>
      </c>
      <c r="N57" s="47">
        <f t="shared" si="29"/>
        <v>0</v>
      </c>
      <c r="O57" s="13">
        <f t="shared" si="4"/>
        <v>788300</v>
      </c>
      <c r="P57" s="13">
        <f t="shared" si="4"/>
        <v>0</v>
      </c>
    </row>
    <row r="58" spans="1:16" ht="22.15" customHeight="1" x14ac:dyDescent="0.35">
      <c r="A58" s="9" t="s">
        <v>156</v>
      </c>
      <c r="B58" s="10" t="s">
        <v>157</v>
      </c>
      <c r="C58" s="11" t="s">
        <v>158</v>
      </c>
      <c r="D58" s="12">
        <v>5136700</v>
      </c>
      <c r="E58" s="12">
        <v>4415792</v>
      </c>
      <c r="F58" s="12">
        <f t="shared" si="5"/>
        <v>4415792</v>
      </c>
      <c r="G58" s="12">
        <f t="shared" si="26"/>
        <v>720908</v>
      </c>
      <c r="H58" s="12">
        <f t="shared" si="27"/>
        <v>720908</v>
      </c>
      <c r="I58" s="45"/>
      <c r="J58" s="45"/>
      <c r="K58" s="45">
        <f t="shared" si="6"/>
        <v>0</v>
      </c>
      <c r="L58" s="12">
        <f t="shared" si="2"/>
        <v>720908</v>
      </c>
      <c r="M58" s="46">
        <f t="shared" si="28"/>
        <v>720908</v>
      </c>
      <c r="N58" s="47">
        <f t="shared" si="29"/>
        <v>0</v>
      </c>
      <c r="O58" s="13">
        <f t="shared" si="4"/>
        <v>721000</v>
      </c>
      <c r="P58" s="13">
        <f t="shared" si="4"/>
        <v>0</v>
      </c>
    </row>
    <row r="59" spans="1:16" ht="22.15" customHeight="1" x14ac:dyDescent="0.35">
      <c r="A59" s="9" t="s">
        <v>159</v>
      </c>
      <c r="B59" s="10" t="s">
        <v>160</v>
      </c>
      <c r="C59" s="11" t="s">
        <v>161</v>
      </c>
      <c r="D59" s="12">
        <v>3080000</v>
      </c>
      <c r="E59" s="12">
        <v>2680300</v>
      </c>
      <c r="F59" s="12">
        <f t="shared" si="5"/>
        <v>2680300</v>
      </c>
      <c r="G59" s="12">
        <f t="shared" si="26"/>
        <v>399700</v>
      </c>
      <c r="H59" s="12">
        <f t="shared" si="27"/>
        <v>399700</v>
      </c>
      <c r="I59" s="45"/>
      <c r="J59" s="45"/>
      <c r="K59" s="45">
        <f t="shared" si="6"/>
        <v>0</v>
      </c>
      <c r="L59" s="12">
        <f t="shared" si="2"/>
        <v>399700</v>
      </c>
      <c r="M59" s="46">
        <f t="shared" si="28"/>
        <v>399700</v>
      </c>
      <c r="N59" s="47">
        <f t="shared" si="29"/>
        <v>0</v>
      </c>
      <c r="O59" s="13">
        <f t="shared" si="4"/>
        <v>399700</v>
      </c>
      <c r="P59" s="13">
        <f t="shared" si="4"/>
        <v>0</v>
      </c>
    </row>
    <row r="60" spans="1:16" ht="22.15" customHeight="1" x14ac:dyDescent="0.35">
      <c r="A60" s="9" t="s">
        <v>162</v>
      </c>
      <c r="B60" s="10" t="s">
        <v>163</v>
      </c>
      <c r="C60" s="11" t="s">
        <v>164</v>
      </c>
      <c r="D60" s="12">
        <v>3506300</v>
      </c>
      <c r="E60" s="12">
        <v>3001107.74</v>
      </c>
      <c r="F60" s="12">
        <f t="shared" si="5"/>
        <v>3001107.74</v>
      </c>
      <c r="G60" s="12">
        <f t="shared" si="26"/>
        <v>505192.25999999978</v>
      </c>
      <c r="H60" s="12">
        <f t="shared" si="27"/>
        <v>505192.25999999978</v>
      </c>
      <c r="I60" s="45"/>
      <c r="J60" s="45"/>
      <c r="K60" s="45">
        <f t="shared" si="6"/>
        <v>0</v>
      </c>
      <c r="L60" s="12">
        <f t="shared" si="2"/>
        <v>505192.25999999978</v>
      </c>
      <c r="M60" s="46">
        <f t="shared" si="28"/>
        <v>505192.25999999978</v>
      </c>
      <c r="N60" s="47">
        <f t="shared" si="29"/>
        <v>0</v>
      </c>
      <c r="O60" s="13">
        <f t="shared" si="4"/>
        <v>505200</v>
      </c>
      <c r="P60" s="13">
        <f t="shared" si="4"/>
        <v>0</v>
      </c>
    </row>
    <row r="61" spans="1:16" ht="22.15" customHeight="1" x14ac:dyDescent="0.35">
      <c r="A61" s="9" t="s">
        <v>165</v>
      </c>
      <c r="B61" s="10" t="s">
        <v>166</v>
      </c>
      <c r="C61" s="11" t="s">
        <v>167</v>
      </c>
      <c r="D61" s="12">
        <v>4671600</v>
      </c>
      <c r="E61" s="33">
        <v>4048800</v>
      </c>
      <c r="F61" s="12">
        <f t="shared" si="5"/>
        <v>4048800</v>
      </c>
      <c r="G61" s="12">
        <f t="shared" si="26"/>
        <v>622800</v>
      </c>
      <c r="H61" s="12">
        <f t="shared" si="27"/>
        <v>622800</v>
      </c>
      <c r="I61" s="45"/>
      <c r="J61" s="45"/>
      <c r="K61" s="45">
        <f t="shared" si="6"/>
        <v>0</v>
      </c>
      <c r="L61" s="12">
        <f t="shared" si="2"/>
        <v>622800</v>
      </c>
      <c r="M61" s="46">
        <f t="shared" si="28"/>
        <v>622800</v>
      </c>
      <c r="N61" s="47">
        <f t="shared" si="29"/>
        <v>0</v>
      </c>
      <c r="O61" s="13">
        <f t="shared" si="4"/>
        <v>622800</v>
      </c>
      <c r="P61" s="13">
        <f t="shared" si="4"/>
        <v>0</v>
      </c>
    </row>
    <row r="62" spans="1:16" ht="22.15" customHeight="1" x14ac:dyDescent="0.35">
      <c r="A62" s="9" t="s">
        <v>168</v>
      </c>
      <c r="B62" s="10" t="s">
        <v>169</v>
      </c>
      <c r="C62" s="11" t="s">
        <v>170</v>
      </c>
      <c r="D62" s="12">
        <v>3489600</v>
      </c>
      <c r="E62" s="12">
        <v>3048400</v>
      </c>
      <c r="F62" s="12">
        <f t="shared" si="5"/>
        <v>3048400</v>
      </c>
      <c r="G62" s="12">
        <f t="shared" si="26"/>
        <v>441200</v>
      </c>
      <c r="H62" s="12">
        <f t="shared" si="27"/>
        <v>441200</v>
      </c>
      <c r="I62" s="45"/>
      <c r="J62" s="45"/>
      <c r="K62" s="45">
        <f t="shared" si="6"/>
        <v>0</v>
      </c>
      <c r="L62" s="12">
        <f t="shared" si="2"/>
        <v>441200</v>
      </c>
      <c r="M62" s="46">
        <f t="shared" si="28"/>
        <v>441200</v>
      </c>
      <c r="N62" s="47">
        <f t="shared" si="29"/>
        <v>0</v>
      </c>
      <c r="O62" s="13">
        <f t="shared" si="4"/>
        <v>441200</v>
      </c>
      <c r="P62" s="13">
        <f t="shared" si="4"/>
        <v>0</v>
      </c>
    </row>
    <row r="63" spans="1:16" ht="22.15" customHeight="1" x14ac:dyDescent="0.35">
      <c r="A63" s="9" t="s">
        <v>171</v>
      </c>
      <c r="B63" s="10" t="s">
        <v>172</v>
      </c>
      <c r="C63" s="11" t="s">
        <v>173</v>
      </c>
      <c r="D63" s="12">
        <v>3007200</v>
      </c>
      <c r="E63" s="12">
        <v>2615720</v>
      </c>
      <c r="F63" s="12">
        <f t="shared" si="5"/>
        <v>2615720</v>
      </c>
      <c r="G63" s="12">
        <f t="shared" si="26"/>
        <v>391480</v>
      </c>
      <c r="H63" s="12">
        <f t="shared" si="27"/>
        <v>391480</v>
      </c>
      <c r="I63" s="45"/>
      <c r="J63" s="45"/>
      <c r="K63" s="45">
        <f t="shared" si="6"/>
        <v>0</v>
      </c>
      <c r="L63" s="12">
        <f t="shared" si="2"/>
        <v>391480</v>
      </c>
      <c r="M63" s="46">
        <f t="shared" si="28"/>
        <v>391480</v>
      </c>
      <c r="N63" s="47">
        <f t="shared" si="29"/>
        <v>0</v>
      </c>
      <c r="O63" s="13">
        <f t="shared" si="4"/>
        <v>391500</v>
      </c>
      <c r="P63" s="13">
        <f t="shared" si="4"/>
        <v>0</v>
      </c>
    </row>
    <row r="64" spans="1:16" ht="22.15" customHeight="1" x14ac:dyDescent="0.35">
      <c r="A64" s="21" t="s">
        <v>174</v>
      </c>
      <c r="B64" s="22" t="s">
        <v>175</v>
      </c>
      <c r="C64" s="14" t="s">
        <v>176</v>
      </c>
      <c r="D64" s="15">
        <v>4669000</v>
      </c>
      <c r="E64" s="15">
        <v>4046400</v>
      </c>
      <c r="F64" s="12">
        <f t="shared" si="5"/>
        <v>4046400</v>
      </c>
      <c r="G64" s="12">
        <f t="shared" si="26"/>
        <v>622600</v>
      </c>
      <c r="H64" s="15">
        <f t="shared" si="27"/>
        <v>622600</v>
      </c>
      <c r="I64" s="48"/>
      <c r="J64" s="48"/>
      <c r="K64" s="48">
        <f t="shared" si="6"/>
        <v>0</v>
      </c>
      <c r="L64" s="12">
        <f t="shared" si="2"/>
        <v>622600</v>
      </c>
      <c r="M64" s="46">
        <f>IF(H64&gt;$K64,H64-$K64,0)</f>
        <v>622600</v>
      </c>
      <c r="N64" s="71">
        <f t="shared" si="29"/>
        <v>0</v>
      </c>
      <c r="O64" s="13">
        <f t="shared" si="4"/>
        <v>622600</v>
      </c>
      <c r="P64" s="13">
        <f t="shared" si="4"/>
        <v>0</v>
      </c>
    </row>
    <row r="65" spans="1:16" s="16" customFormat="1" ht="22.15" customHeight="1" x14ac:dyDescent="0.2">
      <c r="A65" s="23"/>
      <c r="B65" s="24"/>
      <c r="C65" s="28" t="s">
        <v>177</v>
      </c>
      <c r="D65" s="26">
        <f t="shared" ref="D65:P65" si="30">SUM(D56:D64)</f>
        <v>35254900</v>
      </c>
      <c r="E65" s="26">
        <f t="shared" si="30"/>
        <v>30460297.740000002</v>
      </c>
      <c r="F65" s="26">
        <f t="shared" si="30"/>
        <v>30460297.740000002</v>
      </c>
      <c r="G65" s="26">
        <f t="shared" si="30"/>
        <v>4794602.26</v>
      </c>
      <c r="H65" s="26">
        <f t="shared" si="30"/>
        <v>4794602.26</v>
      </c>
      <c r="I65" s="26">
        <f t="shared" si="30"/>
        <v>0</v>
      </c>
      <c r="J65" s="26">
        <f t="shared" si="30"/>
        <v>0</v>
      </c>
      <c r="K65" s="26">
        <f t="shared" si="30"/>
        <v>0</v>
      </c>
      <c r="L65" s="53">
        <f t="shared" si="30"/>
        <v>4794602.26</v>
      </c>
      <c r="M65" s="26">
        <f t="shared" si="30"/>
        <v>4794602.26</v>
      </c>
      <c r="N65" s="26">
        <f t="shared" si="30"/>
        <v>0</v>
      </c>
      <c r="O65" s="27">
        <f t="shared" si="30"/>
        <v>4794800</v>
      </c>
      <c r="P65" s="27">
        <f t="shared" si="30"/>
        <v>0</v>
      </c>
    </row>
    <row r="66" spans="1:16" ht="22.15" customHeight="1" x14ac:dyDescent="0.35">
      <c r="A66" s="17" t="s">
        <v>178</v>
      </c>
      <c r="B66" s="18" t="s">
        <v>179</v>
      </c>
      <c r="C66" s="19" t="s">
        <v>180</v>
      </c>
      <c r="D66" s="20">
        <v>2370400</v>
      </c>
      <c r="E66" s="20">
        <v>2061500</v>
      </c>
      <c r="F66" s="12">
        <f t="shared" ref="F66:F102" si="31">+E66+I66</f>
        <v>2061500</v>
      </c>
      <c r="G66" s="12">
        <f t="shared" ref="G66:G74" si="32">+D66-F66</f>
        <v>308900</v>
      </c>
      <c r="H66" s="20">
        <f t="shared" ref="H66:H74" si="33">+D66-E66</f>
        <v>308900</v>
      </c>
      <c r="I66" s="50"/>
      <c r="J66" s="50"/>
      <c r="K66" s="50">
        <f t="shared" ref="K66:K102" si="34">SUM(I66:J66)</f>
        <v>0</v>
      </c>
      <c r="L66" s="12">
        <f t="shared" ref="L66:L105" si="35">+H66-K66</f>
        <v>308900</v>
      </c>
      <c r="M66" s="46">
        <f>IF(H66&gt;$K66,H66-$K66,0)</f>
        <v>308900</v>
      </c>
      <c r="N66" s="69">
        <f t="shared" ref="N66:N102" si="36">-IF(H66&lt;$K66,H66-$K66,0)</f>
        <v>0</v>
      </c>
      <c r="O66" s="13">
        <f t="shared" ref="O66:P102" si="37">CEILING(M66,100)</f>
        <v>308900</v>
      </c>
      <c r="P66" s="13">
        <f t="shared" si="37"/>
        <v>0</v>
      </c>
    </row>
    <row r="67" spans="1:16" ht="22.15" customHeight="1" x14ac:dyDescent="0.35">
      <c r="A67" s="9" t="s">
        <v>178</v>
      </c>
      <c r="B67" s="10" t="s">
        <v>181</v>
      </c>
      <c r="C67" s="11" t="s">
        <v>182</v>
      </c>
      <c r="D67" s="12">
        <v>12205700</v>
      </c>
      <c r="E67" s="12">
        <v>10298863.890000001</v>
      </c>
      <c r="F67" s="12">
        <f t="shared" si="31"/>
        <v>10298863.890000001</v>
      </c>
      <c r="G67" s="12">
        <f t="shared" si="32"/>
        <v>1906836.1099999994</v>
      </c>
      <c r="H67" s="12">
        <f t="shared" si="33"/>
        <v>1906836.1099999994</v>
      </c>
      <c r="I67" s="45"/>
      <c r="J67" s="45"/>
      <c r="K67" s="45">
        <f t="shared" si="34"/>
        <v>0</v>
      </c>
      <c r="L67" s="12">
        <f t="shared" si="35"/>
        <v>1906836.1099999994</v>
      </c>
      <c r="M67" s="46">
        <f>IF(H67&gt;$K67,H67-$K67,0)</f>
        <v>1906836.1099999994</v>
      </c>
      <c r="N67" s="47">
        <f t="shared" si="36"/>
        <v>0</v>
      </c>
      <c r="O67" s="13">
        <f t="shared" si="37"/>
        <v>1906900</v>
      </c>
      <c r="P67" s="13">
        <f t="shared" si="37"/>
        <v>0</v>
      </c>
    </row>
    <row r="68" spans="1:16" ht="22.15" customHeight="1" x14ac:dyDescent="0.35">
      <c r="A68" s="9" t="s">
        <v>183</v>
      </c>
      <c r="B68" s="10" t="s">
        <v>184</v>
      </c>
      <c r="C68" s="11" t="s">
        <v>185</v>
      </c>
      <c r="D68" s="12">
        <v>6553300</v>
      </c>
      <c r="E68" s="12">
        <v>5730898</v>
      </c>
      <c r="F68" s="12">
        <f t="shared" si="31"/>
        <v>5730898</v>
      </c>
      <c r="G68" s="12">
        <f t="shared" si="32"/>
        <v>822402</v>
      </c>
      <c r="H68" s="12">
        <f t="shared" si="33"/>
        <v>822402</v>
      </c>
      <c r="I68" s="45"/>
      <c r="J68" s="45"/>
      <c r="K68" s="45">
        <f t="shared" si="34"/>
        <v>0</v>
      </c>
      <c r="L68" s="12">
        <f t="shared" si="35"/>
        <v>822402</v>
      </c>
      <c r="M68" s="46">
        <f t="shared" ref="M68:M102" si="38">IF(H68&gt;$K68,H68-$K68,0)</f>
        <v>822402</v>
      </c>
      <c r="N68" s="47">
        <f t="shared" si="36"/>
        <v>0</v>
      </c>
      <c r="O68" s="13">
        <f t="shared" si="37"/>
        <v>822500</v>
      </c>
      <c r="P68" s="13">
        <f t="shared" si="37"/>
        <v>0</v>
      </c>
    </row>
    <row r="69" spans="1:16" ht="22.15" customHeight="1" x14ac:dyDescent="0.35">
      <c r="A69" s="9" t="s">
        <v>186</v>
      </c>
      <c r="B69" s="10" t="s">
        <v>187</v>
      </c>
      <c r="C69" s="11" t="s">
        <v>188</v>
      </c>
      <c r="D69" s="12">
        <v>4511600</v>
      </c>
      <c r="E69" s="12">
        <v>3897145</v>
      </c>
      <c r="F69" s="12">
        <f t="shared" si="31"/>
        <v>3897145</v>
      </c>
      <c r="G69" s="12">
        <f t="shared" si="32"/>
        <v>614455</v>
      </c>
      <c r="H69" s="12">
        <f t="shared" si="33"/>
        <v>614455</v>
      </c>
      <c r="I69" s="45"/>
      <c r="J69" s="45"/>
      <c r="K69" s="45">
        <f t="shared" si="34"/>
        <v>0</v>
      </c>
      <c r="L69" s="12">
        <f t="shared" si="35"/>
        <v>614455</v>
      </c>
      <c r="M69" s="46">
        <f t="shared" si="38"/>
        <v>614455</v>
      </c>
      <c r="N69" s="47">
        <f t="shared" si="36"/>
        <v>0</v>
      </c>
      <c r="O69" s="13">
        <f t="shared" si="37"/>
        <v>614500</v>
      </c>
      <c r="P69" s="13">
        <f t="shared" si="37"/>
        <v>0</v>
      </c>
    </row>
    <row r="70" spans="1:16" ht="22.15" customHeight="1" x14ac:dyDescent="0.35">
      <c r="A70" s="9" t="s">
        <v>189</v>
      </c>
      <c r="B70" s="10" t="s">
        <v>190</v>
      </c>
      <c r="C70" s="11" t="s">
        <v>191</v>
      </c>
      <c r="D70" s="12">
        <v>3139500</v>
      </c>
      <c r="E70" s="12">
        <v>2588144.77</v>
      </c>
      <c r="F70" s="12">
        <f t="shared" si="31"/>
        <v>2588144.77</v>
      </c>
      <c r="G70" s="12">
        <f t="shared" si="32"/>
        <v>551355.23</v>
      </c>
      <c r="H70" s="12">
        <f t="shared" si="33"/>
        <v>551355.23</v>
      </c>
      <c r="I70" s="45"/>
      <c r="J70" s="45"/>
      <c r="K70" s="45">
        <f t="shared" si="34"/>
        <v>0</v>
      </c>
      <c r="L70" s="12">
        <f t="shared" si="35"/>
        <v>551355.23</v>
      </c>
      <c r="M70" s="46">
        <f t="shared" si="38"/>
        <v>551355.23</v>
      </c>
      <c r="N70" s="47">
        <f t="shared" si="36"/>
        <v>0</v>
      </c>
      <c r="O70" s="13">
        <f t="shared" si="37"/>
        <v>551400</v>
      </c>
      <c r="P70" s="13">
        <f t="shared" si="37"/>
        <v>0</v>
      </c>
    </row>
    <row r="71" spans="1:16" ht="22.15" customHeight="1" x14ac:dyDescent="0.35">
      <c r="A71" s="9" t="s">
        <v>192</v>
      </c>
      <c r="B71" s="10" t="s">
        <v>193</v>
      </c>
      <c r="C71" s="11" t="s">
        <v>194</v>
      </c>
      <c r="D71" s="12">
        <v>1797700</v>
      </c>
      <c r="E71" s="12">
        <v>1564600</v>
      </c>
      <c r="F71" s="12">
        <f t="shared" si="31"/>
        <v>1564600</v>
      </c>
      <c r="G71" s="12">
        <f t="shared" si="32"/>
        <v>233100</v>
      </c>
      <c r="H71" s="12">
        <f t="shared" si="33"/>
        <v>233100</v>
      </c>
      <c r="I71" s="45"/>
      <c r="J71" s="45"/>
      <c r="K71" s="45">
        <f t="shared" si="34"/>
        <v>0</v>
      </c>
      <c r="L71" s="12">
        <f t="shared" si="35"/>
        <v>233100</v>
      </c>
      <c r="M71" s="46">
        <f t="shared" si="38"/>
        <v>233100</v>
      </c>
      <c r="N71" s="47">
        <f t="shared" si="36"/>
        <v>0</v>
      </c>
      <c r="O71" s="13">
        <f t="shared" si="37"/>
        <v>233100</v>
      </c>
      <c r="P71" s="13">
        <f t="shared" si="37"/>
        <v>0</v>
      </c>
    </row>
    <row r="72" spans="1:16" ht="22.15" customHeight="1" x14ac:dyDescent="0.35">
      <c r="A72" s="9" t="s">
        <v>195</v>
      </c>
      <c r="B72" s="10" t="s">
        <v>196</v>
      </c>
      <c r="C72" s="11" t="s">
        <v>197</v>
      </c>
      <c r="D72" s="12">
        <v>3894100</v>
      </c>
      <c r="E72" s="12">
        <v>3365338.62</v>
      </c>
      <c r="F72" s="12">
        <f t="shared" si="31"/>
        <v>3365338.62</v>
      </c>
      <c r="G72" s="12">
        <f t="shared" si="32"/>
        <v>528761.37999999989</v>
      </c>
      <c r="H72" s="12">
        <f t="shared" si="33"/>
        <v>528761.37999999989</v>
      </c>
      <c r="I72" s="45"/>
      <c r="J72" s="45"/>
      <c r="K72" s="45">
        <f t="shared" si="34"/>
        <v>0</v>
      </c>
      <c r="L72" s="12">
        <f t="shared" si="35"/>
        <v>528761.37999999989</v>
      </c>
      <c r="M72" s="46">
        <f t="shared" si="38"/>
        <v>528761.37999999989</v>
      </c>
      <c r="N72" s="47">
        <f t="shared" si="36"/>
        <v>0</v>
      </c>
      <c r="O72" s="13">
        <f t="shared" si="37"/>
        <v>528800</v>
      </c>
      <c r="P72" s="13">
        <f t="shared" si="37"/>
        <v>0</v>
      </c>
    </row>
    <row r="73" spans="1:16" ht="22.15" customHeight="1" x14ac:dyDescent="0.35">
      <c r="A73" s="9" t="s">
        <v>198</v>
      </c>
      <c r="B73" s="10" t="s">
        <v>199</v>
      </c>
      <c r="C73" s="11" t="s">
        <v>200</v>
      </c>
      <c r="D73" s="12">
        <v>3607300</v>
      </c>
      <c r="E73" s="12">
        <v>3114500</v>
      </c>
      <c r="F73" s="12">
        <f t="shared" si="31"/>
        <v>3114500</v>
      </c>
      <c r="G73" s="12">
        <f t="shared" si="32"/>
        <v>492800</v>
      </c>
      <c r="H73" s="12">
        <f t="shared" si="33"/>
        <v>492800</v>
      </c>
      <c r="I73" s="45"/>
      <c r="J73" s="45"/>
      <c r="K73" s="45">
        <f t="shared" si="34"/>
        <v>0</v>
      </c>
      <c r="L73" s="12">
        <f t="shared" si="35"/>
        <v>492800</v>
      </c>
      <c r="M73" s="46">
        <f t="shared" si="38"/>
        <v>492800</v>
      </c>
      <c r="N73" s="47">
        <f t="shared" si="36"/>
        <v>0</v>
      </c>
      <c r="O73" s="13">
        <f t="shared" si="37"/>
        <v>492800</v>
      </c>
      <c r="P73" s="13">
        <f t="shared" si="37"/>
        <v>0</v>
      </c>
    </row>
    <row r="74" spans="1:16" ht="22.15" customHeight="1" x14ac:dyDescent="0.35">
      <c r="A74" s="21" t="s">
        <v>201</v>
      </c>
      <c r="B74" s="22" t="s">
        <v>202</v>
      </c>
      <c r="C74" s="14" t="s">
        <v>203</v>
      </c>
      <c r="D74" s="15">
        <v>4784400</v>
      </c>
      <c r="E74" s="15">
        <v>4129240</v>
      </c>
      <c r="F74" s="12">
        <f t="shared" si="31"/>
        <v>4129240</v>
      </c>
      <c r="G74" s="12">
        <f t="shared" si="32"/>
        <v>655160</v>
      </c>
      <c r="H74" s="15">
        <f t="shared" si="33"/>
        <v>655160</v>
      </c>
      <c r="I74" s="57"/>
      <c r="J74" s="57"/>
      <c r="K74" s="48">
        <f t="shared" si="34"/>
        <v>0</v>
      </c>
      <c r="L74" s="12">
        <f t="shared" si="35"/>
        <v>655160</v>
      </c>
      <c r="M74" s="46">
        <f t="shared" si="38"/>
        <v>655160</v>
      </c>
      <c r="N74" s="47">
        <f t="shared" si="36"/>
        <v>0</v>
      </c>
      <c r="O74" s="13">
        <f t="shared" si="37"/>
        <v>655200</v>
      </c>
      <c r="P74" s="13">
        <f t="shared" si="37"/>
        <v>0</v>
      </c>
    </row>
    <row r="75" spans="1:16" s="16" customFormat="1" ht="22.15" customHeight="1" x14ac:dyDescent="0.2">
      <c r="A75" s="34"/>
      <c r="B75" s="25"/>
      <c r="C75" s="66" t="s">
        <v>204</v>
      </c>
      <c r="D75" s="26">
        <f t="shared" ref="D75:P75" si="39">SUM(D66:D74)</f>
        <v>42864000</v>
      </c>
      <c r="E75" s="26">
        <f t="shared" si="39"/>
        <v>36750230.280000001</v>
      </c>
      <c r="F75" s="26">
        <f t="shared" si="39"/>
        <v>36750230.280000001</v>
      </c>
      <c r="G75" s="26">
        <f t="shared" si="39"/>
        <v>6113769.7199999997</v>
      </c>
      <c r="H75" s="26">
        <f t="shared" si="39"/>
        <v>6113769.7199999997</v>
      </c>
      <c r="I75" s="26">
        <f t="shared" si="39"/>
        <v>0</v>
      </c>
      <c r="J75" s="26">
        <f t="shared" si="39"/>
        <v>0</v>
      </c>
      <c r="K75" s="26">
        <f t="shared" si="39"/>
        <v>0</v>
      </c>
      <c r="L75" s="53">
        <f t="shared" si="39"/>
        <v>6113769.7199999997</v>
      </c>
      <c r="M75" s="26">
        <f t="shared" si="39"/>
        <v>6113769.7199999997</v>
      </c>
      <c r="N75" s="26">
        <f t="shared" si="39"/>
        <v>0</v>
      </c>
      <c r="O75" s="27">
        <f t="shared" si="39"/>
        <v>6114100</v>
      </c>
      <c r="P75" s="27">
        <f t="shared" si="39"/>
        <v>0</v>
      </c>
    </row>
    <row r="76" spans="1:16" ht="21" customHeight="1" x14ac:dyDescent="0.35">
      <c r="A76" s="17" t="s">
        <v>205</v>
      </c>
      <c r="B76" s="18" t="s">
        <v>206</v>
      </c>
      <c r="C76" s="19" t="s">
        <v>207</v>
      </c>
      <c r="D76" s="20">
        <v>2215700</v>
      </c>
      <c r="E76" s="20">
        <v>1917400</v>
      </c>
      <c r="F76" s="12">
        <f t="shared" si="31"/>
        <v>1917400</v>
      </c>
      <c r="G76" s="12">
        <f t="shared" ref="G76:G83" si="40">+D76-F76</f>
        <v>298300</v>
      </c>
      <c r="H76" s="20">
        <f t="shared" ref="H76:H83" si="41">+D76-E76</f>
        <v>298300</v>
      </c>
      <c r="I76" s="50"/>
      <c r="J76" s="50"/>
      <c r="K76" s="50">
        <f t="shared" si="34"/>
        <v>0</v>
      </c>
      <c r="L76" s="20">
        <f t="shared" si="35"/>
        <v>298300</v>
      </c>
      <c r="M76" s="51">
        <f>IF(H76&gt;$K76,H76-$K76,0)</f>
        <v>298300</v>
      </c>
      <c r="N76" s="69">
        <f t="shared" si="36"/>
        <v>0</v>
      </c>
      <c r="O76" s="13">
        <f t="shared" si="37"/>
        <v>298300</v>
      </c>
      <c r="P76" s="13">
        <f t="shared" si="37"/>
        <v>0</v>
      </c>
    </row>
    <row r="77" spans="1:16" ht="21" customHeight="1" x14ac:dyDescent="0.35">
      <c r="A77" s="9" t="s">
        <v>205</v>
      </c>
      <c r="B77" s="10" t="s">
        <v>208</v>
      </c>
      <c r="C77" s="11" t="s">
        <v>209</v>
      </c>
      <c r="D77" s="12">
        <v>10023100</v>
      </c>
      <c r="E77" s="12">
        <v>8698900</v>
      </c>
      <c r="F77" s="12">
        <f t="shared" si="31"/>
        <v>8698900</v>
      </c>
      <c r="G77" s="12">
        <f t="shared" si="40"/>
        <v>1324200</v>
      </c>
      <c r="H77" s="12">
        <f t="shared" si="41"/>
        <v>1324200</v>
      </c>
      <c r="I77" s="45"/>
      <c r="J77" s="45"/>
      <c r="K77" s="45">
        <f t="shared" si="34"/>
        <v>0</v>
      </c>
      <c r="L77" s="12">
        <f t="shared" si="35"/>
        <v>1324200</v>
      </c>
      <c r="M77" s="46">
        <f t="shared" ref="M77:M83" si="42">IF(H77&gt;$K77,H77-$K77,0)</f>
        <v>1324200</v>
      </c>
      <c r="N77" s="47">
        <f t="shared" si="36"/>
        <v>0</v>
      </c>
      <c r="O77" s="13">
        <f t="shared" si="37"/>
        <v>1324200</v>
      </c>
      <c r="P77" s="13">
        <f t="shared" si="37"/>
        <v>0</v>
      </c>
    </row>
    <row r="78" spans="1:16" ht="21" customHeight="1" x14ac:dyDescent="0.35">
      <c r="A78" s="9" t="s">
        <v>210</v>
      </c>
      <c r="B78" s="10" t="s">
        <v>211</v>
      </c>
      <c r="C78" s="11" t="s">
        <v>212</v>
      </c>
      <c r="D78" s="12">
        <v>3266000</v>
      </c>
      <c r="E78" s="12">
        <v>2758490.97</v>
      </c>
      <c r="F78" s="12">
        <f t="shared" si="31"/>
        <v>2758490.97</v>
      </c>
      <c r="G78" s="12">
        <f t="shared" si="40"/>
        <v>507509.0299999998</v>
      </c>
      <c r="H78" s="12">
        <f t="shared" si="41"/>
        <v>507509.0299999998</v>
      </c>
      <c r="I78" s="45"/>
      <c r="J78" s="45"/>
      <c r="K78" s="45">
        <f t="shared" si="34"/>
        <v>0</v>
      </c>
      <c r="L78" s="12">
        <f t="shared" si="35"/>
        <v>507509.0299999998</v>
      </c>
      <c r="M78" s="46">
        <f t="shared" si="42"/>
        <v>507509.0299999998</v>
      </c>
      <c r="N78" s="47">
        <f t="shared" si="36"/>
        <v>0</v>
      </c>
      <c r="O78" s="13">
        <f t="shared" si="37"/>
        <v>507600</v>
      </c>
      <c r="P78" s="13">
        <f t="shared" si="37"/>
        <v>0</v>
      </c>
    </row>
    <row r="79" spans="1:16" ht="21" customHeight="1" x14ac:dyDescent="0.35">
      <c r="A79" s="9" t="s">
        <v>213</v>
      </c>
      <c r="B79" s="10" t="s">
        <v>214</v>
      </c>
      <c r="C79" s="11" t="s">
        <v>215</v>
      </c>
      <c r="D79" s="12">
        <v>6813800</v>
      </c>
      <c r="E79" s="12">
        <v>5929900</v>
      </c>
      <c r="F79" s="12">
        <f t="shared" si="31"/>
        <v>5929900</v>
      </c>
      <c r="G79" s="12">
        <f t="shared" si="40"/>
        <v>883900</v>
      </c>
      <c r="H79" s="12">
        <f t="shared" si="41"/>
        <v>883900</v>
      </c>
      <c r="I79" s="45"/>
      <c r="J79" s="45"/>
      <c r="K79" s="45">
        <f t="shared" si="34"/>
        <v>0</v>
      </c>
      <c r="L79" s="12">
        <f t="shared" si="35"/>
        <v>883900</v>
      </c>
      <c r="M79" s="46">
        <f t="shared" si="42"/>
        <v>883900</v>
      </c>
      <c r="N79" s="47">
        <f t="shared" si="36"/>
        <v>0</v>
      </c>
      <c r="O79" s="13">
        <f t="shared" si="37"/>
        <v>883900</v>
      </c>
      <c r="P79" s="13">
        <f t="shared" si="37"/>
        <v>0</v>
      </c>
    </row>
    <row r="80" spans="1:16" ht="21" customHeight="1" x14ac:dyDescent="0.35">
      <c r="A80" s="9" t="s">
        <v>216</v>
      </c>
      <c r="B80" s="10" t="s">
        <v>217</v>
      </c>
      <c r="C80" s="11" t="s">
        <v>218</v>
      </c>
      <c r="D80" s="12">
        <v>1473000</v>
      </c>
      <c r="E80" s="12">
        <v>1218338.93</v>
      </c>
      <c r="F80" s="12">
        <f t="shared" si="31"/>
        <v>1218338.93</v>
      </c>
      <c r="G80" s="12">
        <f t="shared" si="40"/>
        <v>254661.07000000007</v>
      </c>
      <c r="H80" s="12">
        <f t="shared" si="41"/>
        <v>254661.07000000007</v>
      </c>
      <c r="I80" s="45"/>
      <c r="J80" s="45"/>
      <c r="K80" s="45">
        <f t="shared" si="34"/>
        <v>0</v>
      </c>
      <c r="L80" s="12">
        <f t="shared" si="35"/>
        <v>254661.07000000007</v>
      </c>
      <c r="M80" s="46">
        <f t="shared" si="42"/>
        <v>254661.07000000007</v>
      </c>
      <c r="N80" s="47">
        <f t="shared" si="36"/>
        <v>0</v>
      </c>
      <c r="O80" s="13">
        <f t="shared" si="37"/>
        <v>254700</v>
      </c>
      <c r="P80" s="13">
        <f t="shared" si="37"/>
        <v>0</v>
      </c>
    </row>
    <row r="81" spans="1:16" ht="21" customHeight="1" x14ac:dyDescent="0.35">
      <c r="A81" s="9" t="s">
        <v>219</v>
      </c>
      <c r="B81" s="10" t="s">
        <v>220</v>
      </c>
      <c r="C81" s="11" t="s">
        <v>221</v>
      </c>
      <c r="D81" s="12">
        <v>2350300</v>
      </c>
      <c r="E81" s="12">
        <v>2020125.71</v>
      </c>
      <c r="F81" s="12">
        <f t="shared" si="31"/>
        <v>2020125.71</v>
      </c>
      <c r="G81" s="12">
        <f t="shared" si="40"/>
        <v>330174.29000000004</v>
      </c>
      <c r="H81" s="12">
        <f t="shared" si="41"/>
        <v>330174.29000000004</v>
      </c>
      <c r="I81" s="45"/>
      <c r="J81" s="45"/>
      <c r="K81" s="45">
        <f t="shared" si="34"/>
        <v>0</v>
      </c>
      <c r="L81" s="12">
        <f t="shared" si="35"/>
        <v>330174.29000000004</v>
      </c>
      <c r="M81" s="46">
        <f t="shared" si="42"/>
        <v>330174.29000000004</v>
      </c>
      <c r="N81" s="47">
        <f t="shared" si="36"/>
        <v>0</v>
      </c>
      <c r="O81" s="13">
        <f t="shared" si="37"/>
        <v>330200</v>
      </c>
      <c r="P81" s="13">
        <f t="shared" si="37"/>
        <v>0</v>
      </c>
    </row>
    <row r="82" spans="1:16" ht="21" customHeight="1" x14ac:dyDescent="0.35">
      <c r="A82" s="9" t="s">
        <v>222</v>
      </c>
      <c r="B82" s="10" t="s">
        <v>223</v>
      </c>
      <c r="C82" s="11" t="s">
        <v>224</v>
      </c>
      <c r="D82" s="12">
        <v>3191400</v>
      </c>
      <c r="E82" s="12">
        <v>2747700</v>
      </c>
      <c r="F82" s="12">
        <f t="shared" si="31"/>
        <v>2747700</v>
      </c>
      <c r="G82" s="12">
        <f t="shared" si="40"/>
        <v>443700</v>
      </c>
      <c r="H82" s="12">
        <f t="shared" si="41"/>
        <v>443700</v>
      </c>
      <c r="I82" s="45"/>
      <c r="J82" s="45"/>
      <c r="K82" s="45">
        <f t="shared" si="34"/>
        <v>0</v>
      </c>
      <c r="L82" s="12">
        <f t="shared" si="35"/>
        <v>443700</v>
      </c>
      <c r="M82" s="46">
        <f t="shared" si="42"/>
        <v>443700</v>
      </c>
      <c r="N82" s="47">
        <f t="shared" si="36"/>
        <v>0</v>
      </c>
      <c r="O82" s="13">
        <f t="shared" si="37"/>
        <v>443700</v>
      </c>
      <c r="P82" s="13">
        <f t="shared" si="37"/>
        <v>0</v>
      </c>
    </row>
    <row r="83" spans="1:16" ht="21" customHeight="1" x14ac:dyDescent="0.35">
      <c r="A83" s="21" t="s">
        <v>225</v>
      </c>
      <c r="B83" s="22" t="s">
        <v>226</v>
      </c>
      <c r="C83" s="14" t="s">
        <v>227</v>
      </c>
      <c r="D83" s="15">
        <v>1297400</v>
      </c>
      <c r="E83" s="15">
        <v>1063474</v>
      </c>
      <c r="F83" s="12">
        <f t="shared" si="31"/>
        <v>1063474</v>
      </c>
      <c r="G83" s="12">
        <f t="shared" si="40"/>
        <v>233926</v>
      </c>
      <c r="H83" s="15">
        <f t="shared" si="41"/>
        <v>233926</v>
      </c>
      <c r="I83" s="48"/>
      <c r="J83" s="48"/>
      <c r="K83" s="48">
        <f t="shared" si="34"/>
        <v>0</v>
      </c>
      <c r="L83" s="15">
        <f t="shared" si="35"/>
        <v>233926</v>
      </c>
      <c r="M83" s="49">
        <f t="shared" si="42"/>
        <v>233926</v>
      </c>
      <c r="N83" s="71">
        <f t="shared" si="36"/>
        <v>0</v>
      </c>
      <c r="O83" s="13">
        <f t="shared" si="37"/>
        <v>234000</v>
      </c>
      <c r="P83" s="13">
        <f t="shared" si="37"/>
        <v>0</v>
      </c>
    </row>
    <row r="84" spans="1:16" s="16" customFormat="1" ht="21" customHeight="1" x14ac:dyDescent="0.2">
      <c r="A84" s="23"/>
      <c r="B84" s="24"/>
      <c r="C84" s="25" t="s">
        <v>228</v>
      </c>
      <c r="D84" s="26">
        <f t="shared" ref="D84:P84" si="43">SUM(D76:D83)</f>
        <v>30630700</v>
      </c>
      <c r="E84" s="26">
        <f t="shared" si="43"/>
        <v>26354329.609999999</v>
      </c>
      <c r="F84" s="26">
        <f t="shared" si="43"/>
        <v>26354329.609999999</v>
      </c>
      <c r="G84" s="26">
        <f t="shared" si="43"/>
        <v>4276370.3899999997</v>
      </c>
      <c r="H84" s="26">
        <f t="shared" si="43"/>
        <v>4276370.3899999997</v>
      </c>
      <c r="I84" s="26">
        <f t="shared" si="43"/>
        <v>0</v>
      </c>
      <c r="J84" s="26">
        <f t="shared" si="43"/>
        <v>0</v>
      </c>
      <c r="K84" s="26">
        <f t="shared" si="43"/>
        <v>0</v>
      </c>
      <c r="L84" s="53">
        <f t="shared" si="43"/>
        <v>4276370.3899999997</v>
      </c>
      <c r="M84" s="26">
        <f t="shared" si="43"/>
        <v>4276370.3899999997</v>
      </c>
      <c r="N84" s="26">
        <f t="shared" si="43"/>
        <v>0</v>
      </c>
      <c r="O84" s="27">
        <f t="shared" si="43"/>
        <v>4276600</v>
      </c>
      <c r="P84" s="27">
        <f t="shared" si="43"/>
        <v>0</v>
      </c>
    </row>
    <row r="85" spans="1:16" ht="21" customHeight="1" x14ac:dyDescent="0.35">
      <c r="A85" s="17" t="s">
        <v>229</v>
      </c>
      <c r="B85" s="18" t="s">
        <v>230</v>
      </c>
      <c r="C85" s="19" t="s">
        <v>231</v>
      </c>
      <c r="D85" s="20">
        <v>2106400</v>
      </c>
      <c r="E85" s="20">
        <v>1828741</v>
      </c>
      <c r="F85" s="12">
        <f t="shared" si="31"/>
        <v>1828741</v>
      </c>
      <c r="G85" s="12">
        <f t="shared" ref="G85:G92" si="44">+D85-F85</f>
        <v>277659</v>
      </c>
      <c r="H85" s="20">
        <f t="shared" ref="H85:H92" si="45">+D85-E85</f>
        <v>277659</v>
      </c>
      <c r="I85" s="50"/>
      <c r="J85" s="50"/>
      <c r="K85" s="50">
        <f t="shared" si="34"/>
        <v>0</v>
      </c>
      <c r="L85" s="12">
        <f t="shared" si="35"/>
        <v>277659</v>
      </c>
      <c r="M85" s="46">
        <f t="shared" si="38"/>
        <v>277659</v>
      </c>
      <c r="N85" s="69">
        <f t="shared" si="36"/>
        <v>0</v>
      </c>
      <c r="O85" s="13">
        <f t="shared" si="37"/>
        <v>277700</v>
      </c>
      <c r="P85" s="13">
        <f t="shared" si="37"/>
        <v>0</v>
      </c>
    </row>
    <row r="86" spans="1:16" ht="21" customHeight="1" x14ac:dyDescent="0.35">
      <c r="A86" s="9" t="s">
        <v>229</v>
      </c>
      <c r="B86" s="10" t="s">
        <v>232</v>
      </c>
      <c r="C86" s="11" t="s">
        <v>233</v>
      </c>
      <c r="D86" s="12">
        <v>6346900</v>
      </c>
      <c r="E86" s="12">
        <v>5233675</v>
      </c>
      <c r="F86" s="12">
        <f t="shared" si="31"/>
        <v>5233675</v>
      </c>
      <c r="G86" s="12">
        <f t="shared" si="44"/>
        <v>1113225</v>
      </c>
      <c r="H86" s="12">
        <f t="shared" si="45"/>
        <v>1113225</v>
      </c>
      <c r="I86" s="76"/>
      <c r="J86" s="77"/>
      <c r="K86" s="45">
        <f t="shared" si="34"/>
        <v>0</v>
      </c>
      <c r="L86" s="12">
        <f t="shared" si="35"/>
        <v>1113225</v>
      </c>
      <c r="M86" s="46">
        <f t="shared" si="38"/>
        <v>1113225</v>
      </c>
      <c r="N86" s="47">
        <f t="shared" si="36"/>
        <v>0</v>
      </c>
      <c r="O86" s="13">
        <f t="shared" si="37"/>
        <v>1113300</v>
      </c>
      <c r="P86" s="13">
        <f t="shared" si="37"/>
        <v>0</v>
      </c>
    </row>
    <row r="87" spans="1:16" ht="21" customHeight="1" x14ac:dyDescent="0.35">
      <c r="A87" s="9" t="s">
        <v>234</v>
      </c>
      <c r="B87" s="10" t="s">
        <v>235</v>
      </c>
      <c r="C87" s="11" t="s">
        <v>236</v>
      </c>
      <c r="D87" s="12">
        <v>4829100</v>
      </c>
      <c r="E87" s="12">
        <v>4210700</v>
      </c>
      <c r="F87" s="12">
        <f t="shared" si="31"/>
        <v>4210700</v>
      </c>
      <c r="G87" s="12">
        <f t="shared" si="44"/>
        <v>618400</v>
      </c>
      <c r="H87" s="12">
        <f t="shared" si="45"/>
        <v>618400</v>
      </c>
      <c r="I87" s="45"/>
      <c r="J87" s="45"/>
      <c r="K87" s="45">
        <f t="shared" si="34"/>
        <v>0</v>
      </c>
      <c r="L87" s="12">
        <f t="shared" si="35"/>
        <v>618400</v>
      </c>
      <c r="M87" s="46">
        <f t="shared" si="38"/>
        <v>618400</v>
      </c>
      <c r="N87" s="47">
        <f t="shared" si="36"/>
        <v>0</v>
      </c>
      <c r="O87" s="13">
        <f t="shared" si="37"/>
        <v>618400</v>
      </c>
      <c r="P87" s="13">
        <f t="shared" si="37"/>
        <v>0</v>
      </c>
    </row>
    <row r="88" spans="1:16" ht="21" customHeight="1" x14ac:dyDescent="0.35">
      <c r="A88" s="9" t="s">
        <v>237</v>
      </c>
      <c r="B88" s="10" t="s">
        <v>238</v>
      </c>
      <c r="C88" s="11" t="s">
        <v>239</v>
      </c>
      <c r="D88" s="12">
        <v>2148000</v>
      </c>
      <c r="E88" s="12">
        <v>1844250</v>
      </c>
      <c r="F88" s="12">
        <f t="shared" si="31"/>
        <v>1844250</v>
      </c>
      <c r="G88" s="12">
        <f t="shared" si="44"/>
        <v>303750</v>
      </c>
      <c r="H88" s="12">
        <f t="shared" si="45"/>
        <v>303750</v>
      </c>
      <c r="I88" s="45"/>
      <c r="J88" s="45"/>
      <c r="K88" s="45">
        <f t="shared" si="34"/>
        <v>0</v>
      </c>
      <c r="L88" s="12">
        <f t="shared" si="35"/>
        <v>303750</v>
      </c>
      <c r="M88" s="46">
        <f t="shared" si="38"/>
        <v>303750</v>
      </c>
      <c r="N88" s="47">
        <f t="shared" si="36"/>
        <v>0</v>
      </c>
      <c r="O88" s="13">
        <f t="shared" si="37"/>
        <v>303800</v>
      </c>
      <c r="P88" s="13">
        <f t="shared" si="37"/>
        <v>0</v>
      </c>
    </row>
    <row r="89" spans="1:16" ht="21" customHeight="1" x14ac:dyDescent="0.35">
      <c r="A89" s="9" t="s">
        <v>240</v>
      </c>
      <c r="B89" s="10" t="s">
        <v>241</v>
      </c>
      <c r="C89" s="11" t="s">
        <v>242</v>
      </c>
      <c r="D89" s="12">
        <v>2483700</v>
      </c>
      <c r="E89" s="12">
        <v>2147700</v>
      </c>
      <c r="F89" s="12">
        <f t="shared" si="31"/>
        <v>2147700</v>
      </c>
      <c r="G89" s="12">
        <f t="shared" si="44"/>
        <v>336000</v>
      </c>
      <c r="H89" s="12">
        <f t="shared" si="45"/>
        <v>336000</v>
      </c>
      <c r="I89" s="58"/>
      <c r="J89" s="58"/>
      <c r="K89" s="45">
        <f t="shared" si="34"/>
        <v>0</v>
      </c>
      <c r="L89" s="12">
        <f t="shared" si="35"/>
        <v>336000</v>
      </c>
      <c r="M89" s="46">
        <f t="shared" si="38"/>
        <v>336000</v>
      </c>
      <c r="N89" s="47">
        <f t="shared" si="36"/>
        <v>0</v>
      </c>
      <c r="O89" s="13">
        <f t="shared" si="37"/>
        <v>336000</v>
      </c>
      <c r="P89" s="13">
        <f t="shared" si="37"/>
        <v>0</v>
      </c>
    </row>
    <row r="90" spans="1:16" ht="21" customHeight="1" x14ac:dyDescent="0.35">
      <c r="A90" s="9" t="s">
        <v>243</v>
      </c>
      <c r="B90" s="10" t="s">
        <v>244</v>
      </c>
      <c r="C90" s="11" t="s">
        <v>245</v>
      </c>
      <c r="D90" s="12">
        <v>3035000</v>
      </c>
      <c r="E90" s="12">
        <v>2551986</v>
      </c>
      <c r="F90" s="12">
        <f t="shared" si="31"/>
        <v>2551986</v>
      </c>
      <c r="G90" s="12">
        <f t="shared" si="44"/>
        <v>483014</v>
      </c>
      <c r="H90" s="12">
        <f t="shared" si="45"/>
        <v>483014</v>
      </c>
      <c r="I90" s="78"/>
      <c r="J90" s="78"/>
      <c r="K90" s="45">
        <f t="shared" si="34"/>
        <v>0</v>
      </c>
      <c r="L90" s="12">
        <f t="shared" si="35"/>
        <v>483014</v>
      </c>
      <c r="M90" s="46">
        <f t="shared" si="38"/>
        <v>483014</v>
      </c>
      <c r="N90" s="47">
        <f t="shared" si="36"/>
        <v>0</v>
      </c>
      <c r="O90" s="13">
        <f t="shared" si="37"/>
        <v>483100</v>
      </c>
      <c r="P90" s="13">
        <f t="shared" si="37"/>
        <v>0</v>
      </c>
    </row>
    <row r="91" spans="1:16" ht="21" customHeight="1" x14ac:dyDescent="0.35">
      <c r="A91" s="9" t="s">
        <v>246</v>
      </c>
      <c r="B91" s="10" t="s">
        <v>247</v>
      </c>
      <c r="C91" s="11" t="s">
        <v>248</v>
      </c>
      <c r="D91" s="12">
        <v>3154400</v>
      </c>
      <c r="E91" s="12">
        <v>2806860</v>
      </c>
      <c r="F91" s="12">
        <f t="shared" si="31"/>
        <v>2806860</v>
      </c>
      <c r="G91" s="12">
        <f t="shared" si="44"/>
        <v>347540</v>
      </c>
      <c r="H91" s="12">
        <f t="shared" si="45"/>
        <v>347540</v>
      </c>
      <c r="I91" s="56"/>
      <c r="J91" s="56"/>
      <c r="K91" s="45">
        <f t="shared" si="34"/>
        <v>0</v>
      </c>
      <c r="L91" s="12">
        <f t="shared" si="35"/>
        <v>347540</v>
      </c>
      <c r="M91" s="46">
        <f t="shared" si="38"/>
        <v>347540</v>
      </c>
      <c r="N91" s="47">
        <f t="shared" si="36"/>
        <v>0</v>
      </c>
      <c r="O91" s="13">
        <f t="shared" si="37"/>
        <v>347600</v>
      </c>
      <c r="P91" s="13">
        <f t="shared" si="37"/>
        <v>0</v>
      </c>
    </row>
    <row r="92" spans="1:16" ht="21" customHeight="1" x14ac:dyDescent="0.35">
      <c r="A92" s="21" t="s">
        <v>249</v>
      </c>
      <c r="B92" s="22" t="s">
        <v>250</v>
      </c>
      <c r="C92" s="14" t="s">
        <v>251</v>
      </c>
      <c r="D92" s="15">
        <v>3240900</v>
      </c>
      <c r="E92" s="15">
        <v>2834760</v>
      </c>
      <c r="F92" s="12">
        <f t="shared" si="31"/>
        <v>2834760</v>
      </c>
      <c r="G92" s="12">
        <f t="shared" si="44"/>
        <v>406140</v>
      </c>
      <c r="H92" s="15">
        <f t="shared" si="45"/>
        <v>406140</v>
      </c>
      <c r="I92" s="48"/>
      <c r="J92" s="48"/>
      <c r="K92" s="48">
        <f t="shared" si="34"/>
        <v>0</v>
      </c>
      <c r="L92" s="12">
        <f t="shared" si="35"/>
        <v>406140</v>
      </c>
      <c r="M92" s="49">
        <f t="shared" si="38"/>
        <v>406140</v>
      </c>
      <c r="N92" s="47">
        <f t="shared" si="36"/>
        <v>0</v>
      </c>
      <c r="O92" s="13">
        <f t="shared" si="37"/>
        <v>406200</v>
      </c>
      <c r="P92" s="13">
        <f t="shared" si="37"/>
        <v>0</v>
      </c>
    </row>
    <row r="93" spans="1:16" s="16" customFormat="1" ht="21" customHeight="1" x14ac:dyDescent="0.2">
      <c r="A93" s="23"/>
      <c r="B93" s="24"/>
      <c r="C93" s="28" t="s">
        <v>252</v>
      </c>
      <c r="D93" s="26">
        <f t="shared" ref="D93:P93" si="46">SUM(D85:D92)</f>
        <v>27344400</v>
      </c>
      <c r="E93" s="26">
        <f t="shared" si="46"/>
        <v>23458672</v>
      </c>
      <c r="F93" s="26">
        <f t="shared" si="46"/>
        <v>23458672</v>
      </c>
      <c r="G93" s="26">
        <f t="shared" si="46"/>
        <v>3885728</v>
      </c>
      <c r="H93" s="26">
        <f t="shared" si="46"/>
        <v>3885728</v>
      </c>
      <c r="I93" s="26">
        <f t="shared" si="46"/>
        <v>0</v>
      </c>
      <c r="J93" s="26">
        <f t="shared" si="46"/>
        <v>0</v>
      </c>
      <c r="K93" s="26">
        <f t="shared" si="46"/>
        <v>0</v>
      </c>
      <c r="L93" s="53">
        <f t="shared" si="46"/>
        <v>3885728</v>
      </c>
      <c r="M93" s="26">
        <f t="shared" si="46"/>
        <v>3885728</v>
      </c>
      <c r="N93" s="26">
        <f t="shared" si="46"/>
        <v>0</v>
      </c>
      <c r="O93" s="27">
        <f t="shared" si="46"/>
        <v>3886100</v>
      </c>
      <c r="P93" s="27">
        <f t="shared" si="46"/>
        <v>0</v>
      </c>
    </row>
    <row r="94" spans="1:16" ht="21" customHeight="1" x14ac:dyDescent="0.35">
      <c r="A94" s="17" t="s">
        <v>253</v>
      </c>
      <c r="B94" s="18" t="s">
        <v>254</v>
      </c>
      <c r="C94" s="19" t="s">
        <v>255</v>
      </c>
      <c r="D94" s="20">
        <v>1553100</v>
      </c>
      <c r="E94" s="20">
        <v>1374000</v>
      </c>
      <c r="F94" s="12">
        <f t="shared" si="31"/>
        <v>1374000</v>
      </c>
      <c r="G94" s="12">
        <f t="shared" ref="G94:G102" si="47">+D94-F94</f>
        <v>179100</v>
      </c>
      <c r="H94" s="20">
        <f t="shared" ref="H94:H102" si="48">+D94-E94</f>
        <v>179100</v>
      </c>
      <c r="I94" s="50"/>
      <c r="J94" s="50"/>
      <c r="K94" s="50">
        <f t="shared" si="34"/>
        <v>0</v>
      </c>
      <c r="L94" s="12">
        <f t="shared" si="35"/>
        <v>179100</v>
      </c>
      <c r="M94" s="46">
        <f t="shared" si="38"/>
        <v>179100</v>
      </c>
      <c r="N94" s="69">
        <f t="shared" si="36"/>
        <v>0</v>
      </c>
      <c r="O94" s="13">
        <f t="shared" si="37"/>
        <v>179100</v>
      </c>
      <c r="P94" s="13">
        <f t="shared" si="37"/>
        <v>0</v>
      </c>
    </row>
    <row r="95" spans="1:16" ht="21" customHeight="1" x14ac:dyDescent="0.35">
      <c r="A95" s="9" t="s">
        <v>253</v>
      </c>
      <c r="B95" s="10" t="s">
        <v>256</v>
      </c>
      <c r="C95" s="11" t="s">
        <v>257</v>
      </c>
      <c r="D95" s="12">
        <v>3719500</v>
      </c>
      <c r="E95" s="12">
        <v>3223540</v>
      </c>
      <c r="F95" s="12">
        <f t="shared" si="31"/>
        <v>3223540</v>
      </c>
      <c r="G95" s="12">
        <f t="shared" si="47"/>
        <v>495960</v>
      </c>
      <c r="H95" s="12">
        <f t="shared" si="48"/>
        <v>495960</v>
      </c>
      <c r="I95" s="56"/>
      <c r="J95" s="56"/>
      <c r="K95" s="45">
        <f t="shared" si="34"/>
        <v>0</v>
      </c>
      <c r="L95" s="12">
        <f t="shared" si="35"/>
        <v>495960</v>
      </c>
      <c r="M95" s="46">
        <f t="shared" si="38"/>
        <v>495960</v>
      </c>
      <c r="N95" s="47">
        <f t="shared" si="36"/>
        <v>0</v>
      </c>
      <c r="O95" s="13">
        <f t="shared" si="37"/>
        <v>496000</v>
      </c>
      <c r="P95" s="13">
        <f t="shared" si="37"/>
        <v>0</v>
      </c>
    </row>
    <row r="96" spans="1:16" ht="21" customHeight="1" x14ac:dyDescent="0.35">
      <c r="A96" s="9" t="s">
        <v>258</v>
      </c>
      <c r="B96" s="10" t="s">
        <v>259</v>
      </c>
      <c r="C96" s="11" t="s">
        <v>260</v>
      </c>
      <c r="D96" s="12">
        <v>3638100</v>
      </c>
      <c r="E96" s="12">
        <v>3211700</v>
      </c>
      <c r="F96" s="12">
        <f t="shared" si="31"/>
        <v>3211700</v>
      </c>
      <c r="G96" s="12">
        <f t="shared" si="47"/>
        <v>426400</v>
      </c>
      <c r="H96" s="12">
        <f t="shared" si="48"/>
        <v>426400</v>
      </c>
      <c r="I96" s="45"/>
      <c r="J96" s="45"/>
      <c r="K96" s="45">
        <f t="shared" si="34"/>
        <v>0</v>
      </c>
      <c r="L96" s="12">
        <f t="shared" si="35"/>
        <v>426400</v>
      </c>
      <c r="M96" s="46">
        <f t="shared" si="38"/>
        <v>426400</v>
      </c>
      <c r="N96" s="47">
        <f t="shared" si="36"/>
        <v>0</v>
      </c>
      <c r="O96" s="13">
        <f t="shared" si="37"/>
        <v>426400</v>
      </c>
      <c r="P96" s="13">
        <f t="shared" si="37"/>
        <v>0</v>
      </c>
    </row>
    <row r="97" spans="1:16" ht="21" customHeight="1" x14ac:dyDescent="0.35">
      <c r="A97" s="35" t="s">
        <v>261</v>
      </c>
      <c r="B97" s="36" t="s">
        <v>262</v>
      </c>
      <c r="C97" s="11" t="s">
        <v>263</v>
      </c>
      <c r="D97" s="12">
        <v>2875000</v>
      </c>
      <c r="E97" s="12">
        <v>2393992.2599999998</v>
      </c>
      <c r="F97" s="12">
        <f t="shared" si="31"/>
        <v>2393992.2599999998</v>
      </c>
      <c r="G97" s="12">
        <f t="shared" si="47"/>
        <v>481007.74000000022</v>
      </c>
      <c r="H97" s="12">
        <f t="shared" si="48"/>
        <v>481007.74000000022</v>
      </c>
      <c r="I97" s="45"/>
      <c r="J97" s="45"/>
      <c r="K97" s="45">
        <f t="shared" si="34"/>
        <v>0</v>
      </c>
      <c r="L97" s="12">
        <f t="shared" si="35"/>
        <v>481007.74000000022</v>
      </c>
      <c r="M97" s="46">
        <f t="shared" si="38"/>
        <v>481007.74000000022</v>
      </c>
      <c r="N97" s="47">
        <f t="shared" si="36"/>
        <v>0</v>
      </c>
      <c r="O97" s="13">
        <f t="shared" si="37"/>
        <v>481100</v>
      </c>
      <c r="P97" s="13">
        <f t="shared" si="37"/>
        <v>0</v>
      </c>
    </row>
    <row r="98" spans="1:16" ht="21" customHeight="1" x14ac:dyDescent="0.35">
      <c r="A98" s="9" t="s">
        <v>264</v>
      </c>
      <c r="B98" s="10" t="s">
        <v>265</v>
      </c>
      <c r="C98" s="11" t="s">
        <v>266</v>
      </c>
      <c r="D98" s="12">
        <v>3085700</v>
      </c>
      <c r="E98" s="12">
        <v>2652178.0699999998</v>
      </c>
      <c r="F98" s="12">
        <f t="shared" si="31"/>
        <v>2652178.0699999998</v>
      </c>
      <c r="G98" s="12">
        <f t="shared" si="47"/>
        <v>433521.93000000017</v>
      </c>
      <c r="H98" s="12">
        <f t="shared" si="48"/>
        <v>433521.93000000017</v>
      </c>
      <c r="I98" s="45"/>
      <c r="J98" s="45"/>
      <c r="K98" s="45">
        <f t="shared" si="34"/>
        <v>0</v>
      </c>
      <c r="L98" s="12">
        <f t="shared" si="35"/>
        <v>433521.93000000017</v>
      </c>
      <c r="M98" s="46">
        <f t="shared" si="38"/>
        <v>433521.93000000017</v>
      </c>
      <c r="N98" s="47">
        <f t="shared" si="36"/>
        <v>0</v>
      </c>
      <c r="O98" s="13">
        <f t="shared" si="37"/>
        <v>433600</v>
      </c>
      <c r="P98" s="13">
        <f t="shared" si="37"/>
        <v>0</v>
      </c>
    </row>
    <row r="99" spans="1:16" ht="21" customHeight="1" x14ac:dyDescent="0.35">
      <c r="A99" s="9" t="s">
        <v>267</v>
      </c>
      <c r="B99" s="10" t="s">
        <v>268</v>
      </c>
      <c r="C99" s="11" t="s">
        <v>269</v>
      </c>
      <c r="D99" s="12">
        <v>1577200</v>
      </c>
      <c r="E99" s="12">
        <v>1352790</v>
      </c>
      <c r="F99" s="12">
        <f t="shared" si="31"/>
        <v>1352790</v>
      </c>
      <c r="G99" s="12">
        <f t="shared" si="47"/>
        <v>224410</v>
      </c>
      <c r="H99" s="12">
        <f t="shared" si="48"/>
        <v>224410</v>
      </c>
      <c r="I99" s="45"/>
      <c r="J99" s="45"/>
      <c r="K99" s="45">
        <f t="shared" si="34"/>
        <v>0</v>
      </c>
      <c r="L99" s="12">
        <f t="shared" si="35"/>
        <v>224410</v>
      </c>
      <c r="M99" s="46">
        <f t="shared" si="38"/>
        <v>224410</v>
      </c>
      <c r="N99" s="47">
        <f t="shared" si="36"/>
        <v>0</v>
      </c>
      <c r="O99" s="13">
        <f t="shared" si="37"/>
        <v>224500</v>
      </c>
      <c r="P99" s="13">
        <f t="shared" si="37"/>
        <v>0</v>
      </c>
    </row>
    <row r="100" spans="1:16" ht="21" customHeight="1" x14ac:dyDescent="0.35">
      <c r="A100" s="9" t="s">
        <v>183</v>
      </c>
      <c r="B100" s="10" t="s">
        <v>270</v>
      </c>
      <c r="C100" s="11" t="s">
        <v>271</v>
      </c>
      <c r="D100" s="12">
        <v>1196200</v>
      </c>
      <c r="E100" s="12">
        <v>1037100</v>
      </c>
      <c r="F100" s="12">
        <f t="shared" si="31"/>
        <v>1037100</v>
      </c>
      <c r="G100" s="12">
        <f t="shared" si="47"/>
        <v>159100</v>
      </c>
      <c r="H100" s="12">
        <f t="shared" si="48"/>
        <v>159100</v>
      </c>
      <c r="I100" s="45"/>
      <c r="J100" s="45"/>
      <c r="K100" s="45">
        <f t="shared" si="34"/>
        <v>0</v>
      </c>
      <c r="L100" s="12">
        <f t="shared" si="35"/>
        <v>159100</v>
      </c>
      <c r="M100" s="46">
        <f t="shared" si="38"/>
        <v>159100</v>
      </c>
      <c r="N100" s="47">
        <f t="shared" si="36"/>
        <v>0</v>
      </c>
      <c r="O100" s="13">
        <f t="shared" si="37"/>
        <v>159100</v>
      </c>
      <c r="P100" s="13">
        <f t="shared" si="37"/>
        <v>0</v>
      </c>
    </row>
    <row r="101" spans="1:16" ht="21" customHeight="1" x14ac:dyDescent="0.35">
      <c r="A101" s="9" t="s">
        <v>272</v>
      </c>
      <c r="B101" s="10" t="s">
        <v>273</v>
      </c>
      <c r="C101" s="11" t="s">
        <v>274</v>
      </c>
      <c r="D101" s="12">
        <v>3159400</v>
      </c>
      <c r="E101" s="12">
        <v>2659038.7000000002</v>
      </c>
      <c r="F101" s="12">
        <f t="shared" si="31"/>
        <v>2659038.7000000002</v>
      </c>
      <c r="G101" s="12">
        <f t="shared" si="47"/>
        <v>500361.29999999981</v>
      </c>
      <c r="H101" s="12">
        <f t="shared" si="48"/>
        <v>500361.29999999981</v>
      </c>
      <c r="I101" s="45"/>
      <c r="J101" s="45"/>
      <c r="K101" s="45">
        <f t="shared" si="34"/>
        <v>0</v>
      </c>
      <c r="L101" s="12">
        <f t="shared" si="35"/>
        <v>500361.29999999981</v>
      </c>
      <c r="M101" s="46">
        <f t="shared" si="38"/>
        <v>500361.29999999981</v>
      </c>
      <c r="N101" s="47">
        <f t="shared" si="36"/>
        <v>0</v>
      </c>
      <c r="O101" s="13">
        <f t="shared" si="37"/>
        <v>500400</v>
      </c>
      <c r="P101" s="13">
        <f t="shared" si="37"/>
        <v>0</v>
      </c>
    </row>
    <row r="102" spans="1:16" ht="21" customHeight="1" x14ac:dyDescent="0.35">
      <c r="A102" s="21" t="s">
        <v>275</v>
      </c>
      <c r="B102" s="22" t="s">
        <v>276</v>
      </c>
      <c r="C102" s="14" t="s">
        <v>277</v>
      </c>
      <c r="D102" s="15">
        <v>3625400</v>
      </c>
      <c r="E102" s="15">
        <v>3121857</v>
      </c>
      <c r="F102" s="12">
        <f t="shared" si="31"/>
        <v>3121857</v>
      </c>
      <c r="G102" s="12">
        <f t="shared" si="47"/>
        <v>503543</v>
      </c>
      <c r="H102" s="15">
        <f t="shared" si="48"/>
        <v>503543</v>
      </c>
      <c r="I102" s="48"/>
      <c r="J102" s="48"/>
      <c r="K102" s="48">
        <f t="shared" si="34"/>
        <v>0</v>
      </c>
      <c r="L102" s="12">
        <f t="shared" si="35"/>
        <v>503543</v>
      </c>
      <c r="M102" s="46">
        <f t="shared" si="38"/>
        <v>503543</v>
      </c>
      <c r="N102" s="71">
        <f t="shared" si="36"/>
        <v>0</v>
      </c>
      <c r="O102" s="13">
        <f t="shared" si="37"/>
        <v>503600</v>
      </c>
      <c r="P102" s="13">
        <f t="shared" si="37"/>
        <v>0</v>
      </c>
    </row>
    <row r="103" spans="1:16" s="16" customFormat="1" ht="21" customHeight="1" x14ac:dyDescent="0.2">
      <c r="A103" s="37"/>
      <c r="B103" s="25"/>
      <c r="C103" s="66" t="s">
        <v>278</v>
      </c>
      <c r="D103" s="26">
        <f>SUM(D94:D102)</f>
        <v>24429600</v>
      </c>
      <c r="E103" s="26">
        <f t="shared" ref="E103:P103" si="49">SUM(E94:E102)</f>
        <v>21026196.030000001</v>
      </c>
      <c r="F103" s="26">
        <f t="shared" si="49"/>
        <v>21026196.030000001</v>
      </c>
      <c r="G103" s="26">
        <f t="shared" si="49"/>
        <v>3403403.97</v>
      </c>
      <c r="H103" s="26">
        <f t="shared" si="49"/>
        <v>3403403.97</v>
      </c>
      <c r="I103" s="26">
        <f t="shared" si="49"/>
        <v>0</v>
      </c>
      <c r="J103" s="26">
        <f t="shared" si="49"/>
        <v>0</v>
      </c>
      <c r="K103" s="79">
        <f t="shared" si="49"/>
        <v>0</v>
      </c>
      <c r="L103" s="53">
        <f t="shared" si="49"/>
        <v>3403403.97</v>
      </c>
      <c r="M103" s="26">
        <f t="shared" si="49"/>
        <v>3403403.97</v>
      </c>
      <c r="N103" s="26">
        <f t="shared" si="49"/>
        <v>0</v>
      </c>
      <c r="O103" s="27">
        <f t="shared" si="49"/>
        <v>3403800</v>
      </c>
      <c r="P103" s="27">
        <f t="shared" si="49"/>
        <v>0</v>
      </c>
    </row>
    <row r="104" spans="1:16" s="40" customFormat="1" ht="21" customHeight="1" thickBot="1" x14ac:dyDescent="0.4">
      <c r="A104" s="89" t="s">
        <v>279</v>
      </c>
      <c r="B104" s="90"/>
      <c r="C104" s="91"/>
      <c r="D104" s="38">
        <f t="shared" ref="D104:P104" si="50">SUM(D103,D93,D84,D75,D65,D55,D45,D36,D29,D18)</f>
        <v>341415100</v>
      </c>
      <c r="E104" s="38">
        <f>SUM(E103,E93,E84,E75,E65,E55,E45,E36,E29,E18)</f>
        <v>293470319.64999998</v>
      </c>
      <c r="F104" s="38">
        <f t="shared" si="50"/>
        <v>293470319.64999998</v>
      </c>
      <c r="G104" s="38">
        <f t="shared" si="50"/>
        <v>47944780.349999994</v>
      </c>
      <c r="H104" s="38">
        <f t="shared" si="50"/>
        <v>47944780.349999994</v>
      </c>
      <c r="I104" s="38">
        <f t="shared" si="50"/>
        <v>0</v>
      </c>
      <c r="J104" s="38">
        <f t="shared" si="50"/>
        <v>0</v>
      </c>
      <c r="K104" s="38">
        <f t="shared" si="50"/>
        <v>0</v>
      </c>
      <c r="L104" s="80">
        <f t="shared" si="50"/>
        <v>47944780.349999994</v>
      </c>
      <c r="M104" s="38">
        <f t="shared" si="50"/>
        <v>47944780.349999994</v>
      </c>
      <c r="N104" s="38">
        <f t="shared" si="50"/>
        <v>0</v>
      </c>
      <c r="O104" s="39">
        <f t="shared" si="50"/>
        <v>47947300</v>
      </c>
      <c r="P104" s="39">
        <f t="shared" si="50"/>
        <v>0</v>
      </c>
    </row>
    <row r="105" spans="1:16" s="40" customFormat="1" ht="22.15" hidden="1" customHeight="1" thickTop="1" thickBot="1" x14ac:dyDescent="0.4">
      <c r="A105" s="92" t="s">
        <v>280</v>
      </c>
      <c r="B105" s="93"/>
      <c r="C105" s="94"/>
      <c r="D105" s="41" t="e">
        <f>SUM(#REF!+D104)</f>
        <v>#REF!</v>
      </c>
      <c r="E105" s="41" t="e">
        <f>SUM(#REF!+E104)</f>
        <v>#REF!</v>
      </c>
      <c r="F105" s="41"/>
      <c r="G105" s="41"/>
      <c r="H105" s="41" t="e">
        <f>SUM(#REF!+H104)</f>
        <v>#REF!</v>
      </c>
      <c r="I105" s="41" t="e">
        <f>SUM(#REF!+I104)</f>
        <v>#REF!</v>
      </c>
      <c r="J105" s="41" t="e">
        <f>SUM(#REF!+J104)</f>
        <v>#REF!</v>
      </c>
      <c r="K105" s="41" t="e">
        <f>SUM(#REF!+K104)</f>
        <v>#REF!</v>
      </c>
      <c r="L105" s="20" t="e">
        <f t="shared" si="35"/>
        <v>#REF!</v>
      </c>
      <c r="M105" s="41" t="e">
        <f>SUM(#REF!+M104)</f>
        <v>#REF!</v>
      </c>
      <c r="N105" s="41" t="e">
        <f>SUM(#REF!+N104)</f>
        <v>#REF!</v>
      </c>
      <c r="O105" s="41" t="e">
        <f>SUM(#REF!+O104)</f>
        <v>#REF!</v>
      </c>
      <c r="P105" s="41" t="e">
        <f>SUM(#REF!+P104)</f>
        <v>#REF!</v>
      </c>
    </row>
    <row r="106" spans="1:16" ht="22.9" customHeight="1" thickTop="1" x14ac:dyDescent="0.35"/>
    <row r="107" spans="1:16" ht="22.9" customHeight="1" x14ac:dyDescent="0.35"/>
    <row r="108" spans="1:16" ht="22.9" customHeight="1" x14ac:dyDescent="0.35"/>
    <row r="109" spans="1:16" ht="22.9" customHeight="1" x14ac:dyDescent="0.35"/>
    <row r="110" spans="1:16" ht="22.9" customHeight="1" x14ac:dyDescent="0.35"/>
    <row r="111" spans="1:16" ht="22.9" customHeight="1" x14ac:dyDescent="0.35"/>
    <row r="112" spans="1:16" ht="22.9" customHeight="1" x14ac:dyDescent="0.35"/>
    <row r="113" ht="22.9" customHeight="1" x14ac:dyDescent="0.35"/>
    <row r="114" ht="22.9" customHeight="1" x14ac:dyDescent="0.35"/>
    <row r="115" ht="22.9" customHeight="1" x14ac:dyDescent="0.35"/>
    <row r="116" ht="22.9" customHeight="1" x14ac:dyDescent="0.35"/>
    <row r="117" ht="22.9" customHeight="1" x14ac:dyDescent="0.35"/>
    <row r="118" ht="22.9" customHeight="1" x14ac:dyDescent="0.35"/>
    <row r="119" ht="22.9" customHeight="1" x14ac:dyDescent="0.35"/>
    <row r="120" ht="22.9" customHeight="1" x14ac:dyDescent="0.35"/>
    <row r="121" ht="22.9" customHeight="1" x14ac:dyDescent="0.35"/>
    <row r="122" ht="22.9" customHeight="1" x14ac:dyDescent="0.35"/>
    <row r="123" ht="22.9" customHeight="1" x14ac:dyDescent="0.35"/>
    <row r="124" ht="22.9" customHeight="1" x14ac:dyDescent="0.35"/>
    <row r="125" ht="22.9" customHeight="1" x14ac:dyDescent="0.35"/>
    <row r="126" ht="22.9" customHeight="1" x14ac:dyDescent="0.35"/>
    <row r="127" ht="22.9" customHeight="1" x14ac:dyDescent="0.35"/>
    <row r="128" ht="22.9" customHeight="1" x14ac:dyDescent="0.35"/>
    <row r="129" ht="22.9" customHeight="1" x14ac:dyDescent="0.35"/>
    <row r="130" ht="22.9" customHeight="1" x14ac:dyDescent="0.35"/>
    <row r="131" ht="22.9" customHeight="1" x14ac:dyDescent="0.35"/>
    <row r="132" ht="22.9" customHeight="1" x14ac:dyDescent="0.35"/>
    <row r="133" ht="22.9" customHeight="1" x14ac:dyDescent="0.35"/>
    <row r="134" ht="22.9" customHeight="1" x14ac:dyDescent="0.35"/>
    <row r="145" ht="21" customHeight="1" x14ac:dyDescent="0.35"/>
  </sheetData>
  <sheetProtection selectLockedCells="1"/>
  <protectedRanges>
    <protectedRange sqref="J84 I52:J56 I72:J83 I96:J103 I22:J35 I70:J70 I63:J64 I42:J50 I86:J94 I18:J19 I105:J105 I37:J40 I66:J68 J65" name="ช่วง1"/>
    <protectedRange sqref="I51:J51" name="ช่วง1_2"/>
    <protectedRange sqref="I71:J71" name="ช่วง1_3"/>
    <protectedRange sqref="I95:J95" name="ช่วง1_1"/>
    <protectedRange sqref="I21:J21" name="ช่วง1_4"/>
    <protectedRange sqref="I69:J69" name="ช่วง1_5"/>
    <protectedRange sqref="I57:J62" name="ช่วง1_6"/>
    <protectedRange sqref="I20:J20" name="ช่วง1_7"/>
    <protectedRange sqref="I41:J41" name="ช่วง1_8"/>
    <protectedRange sqref="I85:J85" name="ช่วง1_9"/>
    <protectedRange sqref="I7:J17" name="ช่วง1_10"/>
  </protectedRanges>
  <mergeCells count="15">
    <mergeCell ref="A1:P1"/>
    <mergeCell ref="A2:P2"/>
    <mergeCell ref="A3:P3"/>
    <mergeCell ref="C4:K4"/>
    <mergeCell ref="A5:A6"/>
    <mergeCell ref="B5:B6"/>
    <mergeCell ref="C5:C6"/>
    <mergeCell ref="D5:D6"/>
    <mergeCell ref="K5:K6"/>
    <mergeCell ref="L5:L6"/>
    <mergeCell ref="M5:M6"/>
    <mergeCell ref="N5:N6"/>
    <mergeCell ref="O5:P5"/>
    <mergeCell ref="A104:C104"/>
    <mergeCell ref="A105:C105"/>
  </mergeCells>
  <pageMargins left="0.39370078740157483" right="0" top="0.39370078740157483" bottom="0" header="0.31496062992125984" footer="0.31496062992125984"/>
  <pageSetup scale="85" orientation="landscape" r:id="rId1"/>
  <rowBreaks count="3" manualBreakCount="3">
    <brk id="29" max="16383" man="1"/>
    <brk id="55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S106"/>
  <sheetViews>
    <sheetView tabSelected="1" view="pageBreakPreview" zoomScaleNormal="100" zoomScaleSheetLayoutView="100" workbookViewId="0">
      <pane xSplit="3" ySplit="6" topLeftCell="D97" activePane="bottomRight" state="frozen"/>
      <selection activeCell="C14" sqref="C14"/>
      <selection pane="topRight" activeCell="C14" sqref="C14"/>
      <selection pane="bottomLeft" activeCell="C14" sqref="C14"/>
      <selection pane="bottomRight" activeCell="N108" sqref="N108"/>
    </sheetView>
  </sheetViews>
  <sheetFormatPr defaultColWidth="8.75" defaultRowHeight="21" x14ac:dyDescent="0.35"/>
  <cols>
    <col min="1" max="1" width="8.75" style="1" hidden="1" customWidth="1"/>
    <col min="2" max="2" width="11" style="1" customWidth="1"/>
    <col min="3" max="3" width="12.875" style="1" customWidth="1"/>
    <col min="4" max="4" width="12.875" style="65" customWidth="1"/>
    <col min="5" max="5" width="13.75" style="1" customWidth="1"/>
    <col min="6" max="6" width="12.125" style="1" customWidth="1"/>
    <col min="7" max="13" width="9.75" style="1" customWidth="1"/>
    <col min="14" max="14" width="12.25" style="1" bestFit="1" customWidth="1"/>
    <col min="15" max="15" width="11.625" style="3" bestFit="1" customWidth="1"/>
    <col min="16" max="16" width="9.75" style="3" customWidth="1"/>
    <col min="17" max="17" width="11.75" style="3" hidden="1" customWidth="1"/>
    <col min="18" max="18" width="14.375" style="3" hidden="1" customWidth="1"/>
    <col min="19" max="16384" width="8.75" style="1"/>
  </cols>
  <sheetData>
    <row r="1" spans="1:18" ht="22.9" customHeight="1" x14ac:dyDescent="0.55000000000000004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22.9" customHeight="1" x14ac:dyDescent="0.55000000000000004">
      <c r="A2" s="96" t="s">
        <v>281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22.9" customHeight="1" x14ac:dyDescent="0.55000000000000004">
      <c r="A3" s="96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1.45" customHeight="1" x14ac:dyDescent="0.35">
      <c r="C4" s="43"/>
      <c r="D4" s="43"/>
      <c r="E4" s="43"/>
      <c r="F4" s="43"/>
    </row>
    <row r="5" spans="1:18" ht="20.45" customHeight="1" x14ac:dyDescent="0.35">
      <c r="A5" s="114" t="s">
        <v>3</v>
      </c>
      <c r="B5" s="114" t="s">
        <v>4</v>
      </c>
      <c r="C5" s="104" t="s">
        <v>5</v>
      </c>
      <c r="D5" s="102" t="s">
        <v>6</v>
      </c>
      <c r="E5" s="4" t="s">
        <v>7</v>
      </c>
      <c r="F5" s="4" t="s">
        <v>9</v>
      </c>
      <c r="G5" s="116" t="s">
        <v>282</v>
      </c>
      <c r="H5" s="117"/>
      <c r="I5" s="118"/>
      <c r="J5" s="116" t="s">
        <v>283</v>
      </c>
      <c r="K5" s="117"/>
      <c r="L5" s="118"/>
      <c r="M5" s="104" t="s">
        <v>12</v>
      </c>
      <c r="N5" s="104" t="s">
        <v>8</v>
      </c>
      <c r="O5" s="108" t="s">
        <v>13</v>
      </c>
      <c r="P5" s="85" t="s">
        <v>14</v>
      </c>
      <c r="Q5" s="87" t="s">
        <v>15</v>
      </c>
      <c r="R5" s="88"/>
    </row>
    <row r="6" spans="1:18" ht="40.9" customHeight="1" x14ac:dyDescent="0.35">
      <c r="A6" s="115"/>
      <c r="B6" s="115"/>
      <c r="C6" s="105"/>
      <c r="D6" s="103"/>
      <c r="E6" s="6" t="s">
        <v>16</v>
      </c>
      <c r="F6" s="6" t="s">
        <v>16</v>
      </c>
      <c r="G6" s="83" t="s">
        <v>284</v>
      </c>
      <c r="H6" s="44" t="s">
        <v>285</v>
      </c>
      <c r="I6" s="82" t="s">
        <v>286</v>
      </c>
      <c r="J6" s="83" t="s">
        <v>284</v>
      </c>
      <c r="K6" s="44" t="s">
        <v>285</v>
      </c>
      <c r="L6" s="82" t="s">
        <v>286</v>
      </c>
      <c r="M6" s="105"/>
      <c r="N6" s="105"/>
      <c r="O6" s="109"/>
      <c r="P6" s="86"/>
      <c r="Q6" s="8" t="s">
        <v>13</v>
      </c>
      <c r="R6" s="8" t="s">
        <v>20</v>
      </c>
    </row>
    <row r="7" spans="1:18" ht="21.75" customHeight="1" x14ac:dyDescent="0.35">
      <c r="A7" s="17" t="s">
        <v>23</v>
      </c>
      <c r="B7" s="18" t="s">
        <v>24</v>
      </c>
      <c r="C7" s="19" t="s">
        <v>25</v>
      </c>
      <c r="D7" s="50">
        <v>503150</v>
      </c>
      <c r="E7" s="50">
        <v>369781.05</v>
      </c>
      <c r="F7" s="50">
        <f t="shared" ref="F7:F17" si="0">+D7-E7</f>
        <v>133368.95000000001</v>
      </c>
      <c r="G7" s="50"/>
      <c r="H7" s="50"/>
      <c r="I7" s="50"/>
      <c r="J7" s="50"/>
      <c r="K7" s="50"/>
      <c r="L7" s="50"/>
      <c r="M7" s="50">
        <f t="shared" ref="M7:M64" si="1">SUM(G7:L7)</f>
        <v>0</v>
      </c>
      <c r="N7" s="12">
        <f t="shared" ref="N7:N64" si="2">+F7-M7</f>
        <v>133368.95000000001</v>
      </c>
      <c r="O7" s="51">
        <f t="shared" ref="O7:O64" si="3">IF(F7&gt;$M7,F7-$M7,0)</f>
        <v>133368.95000000001</v>
      </c>
      <c r="P7" s="47">
        <f t="shared" ref="P7:P66" si="4">-IF(F7&lt;$M7,F7-$M7,0)</f>
        <v>0</v>
      </c>
      <c r="Q7" s="32">
        <f t="shared" ref="Q7:Q17" si="5">CEILING(O7,100)</f>
        <v>133400</v>
      </c>
      <c r="R7" s="32">
        <f t="shared" ref="R7:R17" si="6">CEILING(P7,100)</f>
        <v>0</v>
      </c>
    </row>
    <row r="8" spans="1:18" ht="21.6" customHeight="1" x14ac:dyDescent="0.35">
      <c r="A8" s="9" t="s">
        <v>23</v>
      </c>
      <c r="B8" s="10" t="s">
        <v>26</v>
      </c>
      <c r="C8" s="11" t="s">
        <v>27</v>
      </c>
      <c r="D8" s="45">
        <v>135000</v>
      </c>
      <c r="E8" s="45">
        <v>99310.95</v>
      </c>
      <c r="F8" s="45">
        <f t="shared" si="0"/>
        <v>35689.050000000003</v>
      </c>
      <c r="G8" s="45"/>
      <c r="H8" s="45"/>
      <c r="I8" s="45"/>
      <c r="J8" s="45"/>
      <c r="K8" s="45"/>
      <c r="L8" s="45"/>
      <c r="M8" s="45">
        <f t="shared" si="1"/>
        <v>0</v>
      </c>
      <c r="N8" s="12">
        <f t="shared" si="2"/>
        <v>35689.050000000003</v>
      </c>
      <c r="O8" s="46">
        <f t="shared" si="3"/>
        <v>35689.050000000003</v>
      </c>
      <c r="P8" s="47">
        <f t="shared" si="4"/>
        <v>0</v>
      </c>
      <c r="Q8" s="32">
        <f t="shared" si="5"/>
        <v>35700</v>
      </c>
      <c r="R8" s="32">
        <f t="shared" si="6"/>
        <v>0</v>
      </c>
    </row>
    <row r="9" spans="1:18" ht="21.6" customHeight="1" x14ac:dyDescent="0.35">
      <c r="A9" s="9" t="s">
        <v>28</v>
      </c>
      <c r="B9" s="10" t="s">
        <v>29</v>
      </c>
      <c r="C9" s="52" t="s">
        <v>30</v>
      </c>
      <c r="D9" s="45">
        <v>200640</v>
      </c>
      <c r="E9" s="45">
        <v>163666</v>
      </c>
      <c r="F9" s="45">
        <f t="shared" si="0"/>
        <v>36974</v>
      </c>
      <c r="G9" s="45"/>
      <c r="H9" s="45"/>
      <c r="I9" s="45"/>
      <c r="J9" s="45"/>
      <c r="K9" s="45"/>
      <c r="L9" s="45"/>
      <c r="M9" s="45">
        <f>SUM(G9:L9)</f>
        <v>0</v>
      </c>
      <c r="N9" s="12">
        <f t="shared" si="2"/>
        <v>36974</v>
      </c>
      <c r="O9" s="46">
        <f t="shared" si="3"/>
        <v>36974</v>
      </c>
      <c r="P9" s="47">
        <f t="shared" si="4"/>
        <v>0</v>
      </c>
      <c r="Q9" s="32">
        <f t="shared" si="5"/>
        <v>37000</v>
      </c>
      <c r="R9" s="32">
        <f t="shared" si="6"/>
        <v>0</v>
      </c>
    </row>
    <row r="10" spans="1:18" ht="21.6" customHeight="1" x14ac:dyDescent="0.35">
      <c r="A10" s="9" t="s">
        <v>31</v>
      </c>
      <c r="B10" s="10" t="s">
        <v>32</v>
      </c>
      <c r="C10" s="52" t="s">
        <v>33</v>
      </c>
      <c r="D10" s="45">
        <v>270460</v>
      </c>
      <c r="E10" s="45">
        <v>222809</v>
      </c>
      <c r="F10" s="45">
        <f t="shared" si="0"/>
        <v>47651</v>
      </c>
      <c r="G10" s="45"/>
      <c r="H10" s="45"/>
      <c r="I10" s="45"/>
      <c r="J10" s="45"/>
      <c r="K10" s="45"/>
      <c r="L10" s="45"/>
      <c r="M10" s="45">
        <f t="shared" si="1"/>
        <v>0</v>
      </c>
      <c r="N10" s="12">
        <f t="shared" si="2"/>
        <v>47651</v>
      </c>
      <c r="O10" s="46">
        <f t="shared" si="3"/>
        <v>47651</v>
      </c>
      <c r="P10" s="47">
        <f t="shared" si="4"/>
        <v>0</v>
      </c>
      <c r="Q10" s="32">
        <f t="shared" si="5"/>
        <v>47700</v>
      </c>
      <c r="R10" s="32">
        <f t="shared" si="6"/>
        <v>0</v>
      </c>
    </row>
    <row r="11" spans="1:18" ht="21.6" customHeight="1" x14ac:dyDescent="0.35">
      <c r="A11" s="9" t="s">
        <v>34</v>
      </c>
      <c r="B11" s="10" t="s">
        <v>35</v>
      </c>
      <c r="C11" s="11" t="s">
        <v>36</v>
      </c>
      <c r="D11" s="45">
        <v>230670</v>
      </c>
      <c r="E11" s="45">
        <v>179964</v>
      </c>
      <c r="F11" s="45">
        <f t="shared" si="0"/>
        <v>50706</v>
      </c>
      <c r="G11" s="45"/>
      <c r="H11" s="45"/>
      <c r="I11" s="45"/>
      <c r="J11" s="45"/>
      <c r="K11" s="45"/>
      <c r="L11" s="45"/>
      <c r="M11" s="45">
        <f t="shared" si="1"/>
        <v>0</v>
      </c>
      <c r="N11" s="12">
        <f t="shared" si="2"/>
        <v>50706</v>
      </c>
      <c r="O11" s="46">
        <f t="shared" si="3"/>
        <v>50706</v>
      </c>
      <c r="P11" s="47">
        <f t="shared" si="4"/>
        <v>0</v>
      </c>
      <c r="Q11" s="32">
        <f t="shared" si="5"/>
        <v>50800</v>
      </c>
      <c r="R11" s="32">
        <f t="shared" si="6"/>
        <v>0</v>
      </c>
    </row>
    <row r="12" spans="1:18" ht="21.6" customHeight="1" x14ac:dyDescent="0.35">
      <c r="A12" s="9" t="s">
        <v>37</v>
      </c>
      <c r="B12" s="10" t="s">
        <v>38</v>
      </c>
      <c r="C12" s="11" t="s">
        <v>39</v>
      </c>
      <c r="D12" s="45">
        <v>111500</v>
      </c>
      <c r="E12" s="45">
        <v>89742</v>
      </c>
      <c r="F12" s="45">
        <f t="shared" si="0"/>
        <v>21758</v>
      </c>
      <c r="G12" s="45"/>
      <c r="H12" s="45"/>
      <c r="I12" s="45"/>
      <c r="J12" s="45"/>
      <c r="K12" s="45"/>
      <c r="L12" s="45"/>
      <c r="M12" s="45">
        <f t="shared" si="1"/>
        <v>0</v>
      </c>
      <c r="N12" s="12">
        <f t="shared" si="2"/>
        <v>21758</v>
      </c>
      <c r="O12" s="46">
        <f t="shared" si="3"/>
        <v>21758</v>
      </c>
      <c r="P12" s="47">
        <f t="shared" si="4"/>
        <v>0</v>
      </c>
      <c r="Q12" s="32">
        <f t="shared" si="5"/>
        <v>21800</v>
      </c>
      <c r="R12" s="32">
        <f t="shared" si="6"/>
        <v>0</v>
      </c>
    </row>
    <row r="13" spans="1:18" ht="21.6" customHeight="1" x14ac:dyDescent="0.35">
      <c r="A13" s="9" t="s">
        <v>37</v>
      </c>
      <c r="B13" s="10" t="s">
        <v>40</v>
      </c>
      <c r="C13" s="11" t="s">
        <v>41</v>
      </c>
      <c r="D13" s="45">
        <v>68410</v>
      </c>
      <c r="E13" s="45">
        <v>55039</v>
      </c>
      <c r="F13" s="45">
        <f t="shared" si="0"/>
        <v>13371</v>
      </c>
      <c r="G13" s="45"/>
      <c r="H13" s="45"/>
      <c r="I13" s="45"/>
      <c r="J13" s="45"/>
      <c r="K13" s="45"/>
      <c r="L13" s="45"/>
      <c r="M13" s="45">
        <f t="shared" si="1"/>
        <v>0</v>
      </c>
      <c r="N13" s="12">
        <f t="shared" si="2"/>
        <v>13371</v>
      </c>
      <c r="O13" s="46">
        <f t="shared" si="3"/>
        <v>13371</v>
      </c>
      <c r="P13" s="47">
        <f t="shared" si="4"/>
        <v>0</v>
      </c>
      <c r="Q13" s="32">
        <f t="shared" si="5"/>
        <v>13400</v>
      </c>
      <c r="R13" s="32">
        <f t="shared" si="6"/>
        <v>0</v>
      </c>
    </row>
    <row r="14" spans="1:18" ht="21.6" customHeight="1" x14ac:dyDescent="0.35">
      <c r="A14" s="9" t="s">
        <v>42</v>
      </c>
      <c r="B14" s="10" t="s">
        <v>43</v>
      </c>
      <c r="C14" s="11" t="s">
        <v>44</v>
      </c>
      <c r="D14" s="45">
        <v>120200</v>
      </c>
      <c r="E14" s="45">
        <v>95166</v>
      </c>
      <c r="F14" s="45">
        <f t="shared" si="0"/>
        <v>25034</v>
      </c>
      <c r="G14" s="45"/>
      <c r="H14" s="45"/>
      <c r="I14" s="45"/>
      <c r="J14" s="45"/>
      <c r="K14" s="45"/>
      <c r="L14" s="45"/>
      <c r="M14" s="45">
        <f t="shared" si="1"/>
        <v>0</v>
      </c>
      <c r="N14" s="12">
        <f t="shared" si="2"/>
        <v>25034</v>
      </c>
      <c r="O14" s="46">
        <f t="shared" si="3"/>
        <v>25034</v>
      </c>
      <c r="P14" s="47">
        <f t="shared" si="4"/>
        <v>0</v>
      </c>
      <c r="Q14" s="32">
        <f t="shared" si="5"/>
        <v>25100</v>
      </c>
      <c r="R14" s="32">
        <f t="shared" si="6"/>
        <v>0</v>
      </c>
    </row>
    <row r="15" spans="1:18" ht="21.6" customHeight="1" x14ac:dyDescent="0.35">
      <c r="A15" s="9" t="s">
        <v>45</v>
      </c>
      <c r="B15" s="10" t="s">
        <v>46</v>
      </c>
      <c r="C15" s="11" t="s">
        <v>47</v>
      </c>
      <c r="D15" s="45">
        <v>94960</v>
      </c>
      <c r="E15" s="45">
        <v>74450</v>
      </c>
      <c r="F15" s="45">
        <f t="shared" si="0"/>
        <v>20510</v>
      </c>
      <c r="G15" s="45"/>
      <c r="H15" s="45"/>
      <c r="I15" s="45"/>
      <c r="J15" s="45"/>
      <c r="K15" s="45"/>
      <c r="L15" s="45"/>
      <c r="M15" s="45">
        <f t="shared" si="1"/>
        <v>0</v>
      </c>
      <c r="N15" s="12">
        <f t="shared" si="2"/>
        <v>20510</v>
      </c>
      <c r="O15" s="46">
        <f t="shared" si="3"/>
        <v>20510</v>
      </c>
      <c r="P15" s="47">
        <f t="shared" si="4"/>
        <v>0</v>
      </c>
      <c r="Q15" s="32">
        <f t="shared" si="5"/>
        <v>20600</v>
      </c>
      <c r="R15" s="32">
        <f t="shared" si="6"/>
        <v>0</v>
      </c>
    </row>
    <row r="16" spans="1:18" ht="21.6" customHeight="1" x14ac:dyDescent="0.35">
      <c r="A16" s="21" t="s">
        <v>48</v>
      </c>
      <c r="B16" s="22" t="s">
        <v>49</v>
      </c>
      <c r="C16" s="11" t="s">
        <v>50</v>
      </c>
      <c r="D16" s="45">
        <v>142720</v>
      </c>
      <c r="E16" s="45">
        <v>95217</v>
      </c>
      <c r="F16" s="45">
        <f t="shared" si="0"/>
        <v>47503</v>
      </c>
      <c r="G16" s="45"/>
      <c r="H16" s="45"/>
      <c r="I16" s="45"/>
      <c r="J16" s="45"/>
      <c r="K16" s="45"/>
      <c r="L16" s="45"/>
      <c r="M16" s="45">
        <f t="shared" si="1"/>
        <v>0</v>
      </c>
      <c r="N16" s="12">
        <f t="shared" si="2"/>
        <v>47503</v>
      </c>
      <c r="O16" s="46">
        <f t="shared" si="3"/>
        <v>47503</v>
      </c>
      <c r="P16" s="47">
        <f t="shared" si="4"/>
        <v>0</v>
      </c>
      <c r="Q16" s="32">
        <f t="shared" si="5"/>
        <v>47600</v>
      </c>
      <c r="R16" s="32">
        <f t="shared" si="6"/>
        <v>0</v>
      </c>
    </row>
    <row r="17" spans="1:19" ht="21.75" customHeight="1" x14ac:dyDescent="0.35">
      <c r="A17" s="21" t="s">
        <v>21</v>
      </c>
      <c r="B17" s="22" t="s">
        <v>22</v>
      </c>
      <c r="C17" s="14" t="s">
        <v>51</v>
      </c>
      <c r="D17" s="48">
        <v>723780</v>
      </c>
      <c r="E17" s="48">
        <v>281232</v>
      </c>
      <c r="F17" s="48">
        <f t="shared" si="0"/>
        <v>442548</v>
      </c>
      <c r="G17" s="48"/>
      <c r="H17" s="48"/>
      <c r="I17" s="48"/>
      <c r="J17" s="48"/>
      <c r="K17" s="48"/>
      <c r="L17" s="48"/>
      <c r="M17" s="48">
        <f>SUM(G17:L17)</f>
        <v>0</v>
      </c>
      <c r="N17" s="12">
        <f t="shared" si="2"/>
        <v>442548</v>
      </c>
      <c r="O17" s="46">
        <f t="shared" si="3"/>
        <v>442548</v>
      </c>
      <c r="P17" s="47">
        <f t="shared" si="4"/>
        <v>0</v>
      </c>
      <c r="Q17" s="32">
        <f t="shared" si="5"/>
        <v>442600</v>
      </c>
      <c r="R17" s="32">
        <f t="shared" si="6"/>
        <v>0</v>
      </c>
    </row>
    <row r="18" spans="1:19" s="16" customFormat="1" ht="21.6" customHeight="1" x14ac:dyDescent="0.2">
      <c r="A18" s="23"/>
      <c r="B18" s="24"/>
      <c r="C18" s="28" t="s">
        <v>52</v>
      </c>
      <c r="D18" s="26">
        <f t="shared" ref="D18:R18" si="7">SUM(D7:D17)</f>
        <v>2601490</v>
      </c>
      <c r="E18" s="26">
        <f t="shared" si="7"/>
        <v>1726377</v>
      </c>
      <c r="F18" s="26">
        <f t="shared" si="7"/>
        <v>875113</v>
      </c>
      <c r="G18" s="26">
        <f t="shared" si="7"/>
        <v>0</v>
      </c>
      <c r="H18" s="26">
        <f t="shared" si="7"/>
        <v>0</v>
      </c>
      <c r="I18" s="26">
        <f t="shared" si="7"/>
        <v>0</v>
      </c>
      <c r="J18" s="26">
        <f t="shared" si="7"/>
        <v>0</v>
      </c>
      <c r="K18" s="26">
        <f t="shared" si="7"/>
        <v>0</v>
      </c>
      <c r="L18" s="26">
        <f t="shared" si="7"/>
        <v>0</v>
      </c>
      <c r="M18" s="26">
        <f t="shared" si="7"/>
        <v>0</v>
      </c>
      <c r="N18" s="53">
        <f t="shared" si="7"/>
        <v>875113</v>
      </c>
      <c r="O18" s="26">
        <f t="shared" si="7"/>
        <v>875113</v>
      </c>
      <c r="P18" s="26">
        <f t="shared" si="7"/>
        <v>0</v>
      </c>
      <c r="Q18" s="27">
        <f t="shared" si="7"/>
        <v>875700</v>
      </c>
      <c r="R18" s="27">
        <f t="shared" si="7"/>
        <v>0</v>
      </c>
    </row>
    <row r="19" spans="1:19" ht="22.35" customHeight="1" x14ac:dyDescent="0.35">
      <c r="A19" s="17" t="s">
        <v>53</v>
      </c>
      <c r="B19" s="18" t="s">
        <v>54</v>
      </c>
      <c r="C19" s="19" t="s">
        <v>55</v>
      </c>
      <c r="D19" s="50">
        <v>539970</v>
      </c>
      <c r="E19" s="50">
        <v>429272.25</v>
      </c>
      <c r="F19" s="50">
        <f t="shared" ref="F19:F28" si="8">+D19-E19</f>
        <v>110697.75</v>
      </c>
      <c r="G19" s="50"/>
      <c r="H19" s="50"/>
      <c r="I19" s="50"/>
      <c r="J19" s="50"/>
      <c r="K19" s="50"/>
      <c r="L19" s="50"/>
      <c r="M19" s="50">
        <f t="shared" si="1"/>
        <v>0</v>
      </c>
      <c r="N19" s="12">
        <f t="shared" si="2"/>
        <v>110697.75</v>
      </c>
      <c r="O19" s="51">
        <f t="shared" si="3"/>
        <v>110697.75</v>
      </c>
      <c r="P19" s="47">
        <f t="shared" si="4"/>
        <v>0</v>
      </c>
      <c r="Q19" s="32">
        <f t="shared" ref="Q19:Q28" si="9">CEILING(O19,100)</f>
        <v>110700</v>
      </c>
      <c r="R19" s="32">
        <f t="shared" ref="R19:R28" si="10">CEILING(P19,100)</f>
        <v>0</v>
      </c>
    </row>
    <row r="20" spans="1:19" ht="22.35" customHeight="1" x14ac:dyDescent="0.35">
      <c r="A20" s="9" t="s">
        <v>53</v>
      </c>
      <c r="B20" s="10" t="s">
        <v>56</v>
      </c>
      <c r="C20" s="11" t="s">
        <v>57</v>
      </c>
      <c r="D20" s="45">
        <v>318790</v>
      </c>
      <c r="E20" s="45">
        <v>259806</v>
      </c>
      <c r="F20" s="45">
        <f t="shared" si="8"/>
        <v>58984</v>
      </c>
      <c r="G20" s="45"/>
      <c r="H20" s="45"/>
      <c r="I20" s="45"/>
      <c r="J20" s="45"/>
      <c r="K20" s="45"/>
      <c r="L20" s="45"/>
      <c r="M20" s="45">
        <f t="shared" si="1"/>
        <v>0</v>
      </c>
      <c r="N20" s="12">
        <f t="shared" si="2"/>
        <v>58984</v>
      </c>
      <c r="O20" s="46">
        <f t="shared" si="3"/>
        <v>58984</v>
      </c>
      <c r="P20" s="47">
        <f t="shared" si="4"/>
        <v>0</v>
      </c>
      <c r="Q20" s="32">
        <f t="shared" si="9"/>
        <v>59000</v>
      </c>
      <c r="R20" s="32">
        <f t="shared" si="10"/>
        <v>0</v>
      </c>
    </row>
    <row r="21" spans="1:19" ht="22.35" customHeight="1" x14ac:dyDescent="0.35">
      <c r="A21" s="9" t="s">
        <v>58</v>
      </c>
      <c r="B21" s="10" t="s">
        <v>59</v>
      </c>
      <c r="C21" s="11" t="s">
        <v>60</v>
      </c>
      <c r="D21" s="45">
        <v>153600</v>
      </c>
      <c r="E21" s="45">
        <v>115829.48</v>
      </c>
      <c r="F21" s="45">
        <f t="shared" si="8"/>
        <v>37770.520000000004</v>
      </c>
      <c r="G21" s="45"/>
      <c r="H21" s="45"/>
      <c r="I21" s="45"/>
      <c r="J21" s="45"/>
      <c r="K21" s="45"/>
      <c r="L21" s="45"/>
      <c r="M21" s="45">
        <f t="shared" si="1"/>
        <v>0</v>
      </c>
      <c r="N21" s="12">
        <f t="shared" si="2"/>
        <v>37770.520000000004</v>
      </c>
      <c r="O21" s="46">
        <f t="shared" si="3"/>
        <v>37770.520000000004</v>
      </c>
      <c r="P21" s="47">
        <f t="shared" si="4"/>
        <v>0</v>
      </c>
      <c r="Q21" s="32">
        <f t="shared" si="9"/>
        <v>37800</v>
      </c>
      <c r="R21" s="32">
        <f t="shared" si="10"/>
        <v>0</v>
      </c>
    </row>
    <row r="22" spans="1:19" ht="22.35" customHeight="1" x14ac:dyDescent="0.35">
      <c r="A22" s="9" t="s">
        <v>61</v>
      </c>
      <c r="B22" s="10" t="s">
        <v>62</v>
      </c>
      <c r="C22" s="11" t="s">
        <v>63</v>
      </c>
      <c r="D22" s="45">
        <v>94520</v>
      </c>
      <c r="E22" s="45">
        <v>81700</v>
      </c>
      <c r="F22" s="45">
        <f t="shared" si="8"/>
        <v>12820</v>
      </c>
      <c r="G22" s="45"/>
      <c r="H22" s="45"/>
      <c r="I22" s="45"/>
      <c r="J22" s="45"/>
      <c r="K22" s="45"/>
      <c r="L22" s="45"/>
      <c r="M22" s="45">
        <f t="shared" si="1"/>
        <v>0</v>
      </c>
      <c r="N22" s="12">
        <f t="shared" si="2"/>
        <v>12820</v>
      </c>
      <c r="O22" s="46">
        <f t="shared" si="3"/>
        <v>12820</v>
      </c>
      <c r="P22" s="47">
        <f t="shared" si="4"/>
        <v>0</v>
      </c>
      <c r="Q22" s="32">
        <f t="shared" si="9"/>
        <v>12900</v>
      </c>
      <c r="R22" s="32">
        <f t="shared" si="10"/>
        <v>0</v>
      </c>
    </row>
    <row r="23" spans="1:19" ht="22.35" customHeight="1" x14ac:dyDescent="0.35">
      <c r="A23" s="9" t="s">
        <v>64</v>
      </c>
      <c r="B23" s="10" t="s">
        <v>65</v>
      </c>
      <c r="C23" s="11" t="s">
        <v>66</v>
      </c>
      <c r="D23" s="45">
        <v>120210</v>
      </c>
      <c r="E23" s="45">
        <v>102120</v>
      </c>
      <c r="F23" s="45">
        <f t="shared" si="8"/>
        <v>18090</v>
      </c>
      <c r="G23" s="45"/>
      <c r="H23" s="45"/>
      <c r="I23" s="45"/>
      <c r="J23" s="45"/>
      <c r="K23" s="45"/>
      <c r="L23" s="45"/>
      <c r="M23" s="45">
        <f t="shared" si="1"/>
        <v>0</v>
      </c>
      <c r="N23" s="12">
        <f t="shared" si="2"/>
        <v>18090</v>
      </c>
      <c r="O23" s="46">
        <f t="shared" si="3"/>
        <v>18090</v>
      </c>
      <c r="P23" s="47">
        <f t="shared" si="4"/>
        <v>0</v>
      </c>
      <c r="Q23" s="32">
        <f t="shared" si="9"/>
        <v>18100</v>
      </c>
      <c r="R23" s="32">
        <f t="shared" si="10"/>
        <v>0</v>
      </c>
    </row>
    <row r="24" spans="1:19" ht="22.35" customHeight="1" x14ac:dyDescent="0.35">
      <c r="A24" s="9" t="s">
        <v>67</v>
      </c>
      <c r="B24" s="10" t="s">
        <v>68</v>
      </c>
      <c r="C24" s="11" t="s">
        <v>69</v>
      </c>
      <c r="D24" s="45">
        <v>181680</v>
      </c>
      <c r="E24" s="45">
        <v>144134.92000000001</v>
      </c>
      <c r="F24" s="45">
        <f t="shared" si="8"/>
        <v>37545.079999999987</v>
      </c>
      <c r="G24" s="45"/>
      <c r="H24" s="45"/>
      <c r="I24" s="45"/>
      <c r="J24" s="45"/>
      <c r="K24" s="45"/>
      <c r="L24" s="45"/>
      <c r="M24" s="45">
        <f t="shared" si="1"/>
        <v>0</v>
      </c>
      <c r="N24" s="12">
        <f t="shared" si="2"/>
        <v>37545.079999999987</v>
      </c>
      <c r="O24" s="46">
        <f t="shared" si="3"/>
        <v>37545.079999999987</v>
      </c>
      <c r="P24" s="47">
        <f t="shared" si="4"/>
        <v>0</v>
      </c>
      <c r="Q24" s="32">
        <f t="shared" si="9"/>
        <v>37600</v>
      </c>
      <c r="R24" s="32">
        <f t="shared" si="10"/>
        <v>0</v>
      </c>
      <c r="S24" s="54"/>
    </row>
    <row r="25" spans="1:19" ht="22.35" customHeight="1" x14ac:dyDescent="0.35">
      <c r="A25" s="9" t="s">
        <v>70</v>
      </c>
      <c r="B25" s="10" t="s">
        <v>71</v>
      </c>
      <c r="C25" s="11" t="s">
        <v>72</v>
      </c>
      <c r="D25" s="45">
        <v>85340</v>
      </c>
      <c r="E25" s="45">
        <v>67970</v>
      </c>
      <c r="F25" s="45">
        <f t="shared" si="8"/>
        <v>17370</v>
      </c>
      <c r="G25" s="45"/>
      <c r="H25" s="45"/>
      <c r="I25" s="45"/>
      <c r="J25" s="45"/>
      <c r="K25" s="45"/>
      <c r="L25" s="45"/>
      <c r="M25" s="45">
        <f t="shared" si="1"/>
        <v>0</v>
      </c>
      <c r="N25" s="12">
        <f t="shared" si="2"/>
        <v>17370</v>
      </c>
      <c r="O25" s="46">
        <f t="shared" si="3"/>
        <v>17370</v>
      </c>
      <c r="P25" s="47">
        <f t="shared" si="4"/>
        <v>0</v>
      </c>
      <c r="Q25" s="32">
        <f t="shared" si="9"/>
        <v>17400</v>
      </c>
      <c r="R25" s="32">
        <f t="shared" si="10"/>
        <v>0</v>
      </c>
    </row>
    <row r="26" spans="1:19" ht="22.35" customHeight="1" x14ac:dyDescent="0.35">
      <c r="A26" s="9" t="s">
        <v>73</v>
      </c>
      <c r="B26" s="10" t="s">
        <v>74</v>
      </c>
      <c r="C26" s="11" t="s">
        <v>75</v>
      </c>
      <c r="D26" s="45">
        <v>59310</v>
      </c>
      <c r="E26" s="45">
        <v>48213</v>
      </c>
      <c r="F26" s="45">
        <f t="shared" si="8"/>
        <v>11097</v>
      </c>
      <c r="G26" s="45"/>
      <c r="H26" s="45"/>
      <c r="I26" s="45"/>
      <c r="J26" s="45"/>
      <c r="K26" s="45"/>
      <c r="L26" s="45"/>
      <c r="M26" s="45">
        <f t="shared" si="1"/>
        <v>0</v>
      </c>
      <c r="N26" s="12">
        <f t="shared" si="2"/>
        <v>11097</v>
      </c>
      <c r="O26" s="46">
        <f t="shared" si="3"/>
        <v>11097</v>
      </c>
      <c r="P26" s="47">
        <f t="shared" si="4"/>
        <v>0</v>
      </c>
      <c r="Q26" s="32">
        <f t="shared" si="9"/>
        <v>11100</v>
      </c>
      <c r="R26" s="32">
        <f t="shared" si="10"/>
        <v>0</v>
      </c>
    </row>
    <row r="27" spans="1:19" ht="22.35" customHeight="1" x14ac:dyDescent="0.35">
      <c r="A27" s="21" t="s">
        <v>76</v>
      </c>
      <c r="B27" s="22" t="s">
        <v>77</v>
      </c>
      <c r="C27" s="11" t="s">
        <v>78</v>
      </c>
      <c r="D27" s="45">
        <v>294200</v>
      </c>
      <c r="E27" s="45">
        <v>240422</v>
      </c>
      <c r="F27" s="45">
        <f t="shared" si="8"/>
        <v>53778</v>
      </c>
      <c r="G27" s="45"/>
      <c r="H27" s="45"/>
      <c r="I27" s="45"/>
      <c r="J27" s="45"/>
      <c r="K27" s="45"/>
      <c r="L27" s="45"/>
      <c r="M27" s="45">
        <f>SUM(G27:L27)</f>
        <v>0</v>
      </c>
      <c r="N27" s="12">
        <f t="shared" si="2"/>
        <v>53778</v>
      </c>
      <c r="O27" s="46">
        <f>IF(F27&gt;$M27,F27-$M27,0)</f>
        <v>53778</v>
      </c>
      <c r="P27" s="47">
        <f t="shared" si="4"/>
        <v>0</v>
      </c>
      <c r="Q27" s="32">
        <f t="shared" si="9"/>
        <v>53800</v>
      </c>
      <c r="R27" s="32">
        <f t="shared" si="10"/>
        <v>0</v>
      </c>
    </row>
    <row r="28" spans="1:19" ht="22.35" customHeight="1" x14ac:dyDescent="0.35">
      <c r="A28" s="9" t="s">
        <v>79</v>
      </c>
      <c r="B28" s="10" t="s">
        <v>80</v>
      </c>
      <c r="C28" s="55" t="s">
        <v>81</v>
      </c>
      <c r="D28" s="45">
        <v>323220</v>
      </c>
      <c r="E28" s="45">
        <v>241814.7</v>
      </c>
      <c r="F28" s="45">
        <f t="shared" si="8"/>
        <v>81405.299999999988</v>
      </c>
      <c r="G28" s="45"/>
      <c r="H28" s="45"/>
      <c r="I28" s="45"/>
      <c r="J28" s="45"/>
      <c r="K28" s="45"/>
      <c r="L28" s="45"/>
      <c r="M28" s="45">
        <f t="shared" si="1"/>
        <v>0</v>
      </c>
      <c r="N28" s="12">
        <f t="shared" si="2"/>
        <v>81405.299999999988</v>
      </c>
      <c r="O28" s="46">
        <f t="shared" si="3"/>
        <v>81405.299999999988</v>
      </c>
      <c r="P28" s="47">
        <f t="shared" si="4"/>
        <v>0</v>
      </c>
      <c r="Q28" s="32">
        <f t="shared" si="9"/>
        <v>81500</v>
      </c>
      <c r="R28" s="32">
        <f t="shared" si="10"/>
        <v>0</v>
      </c>
    </row>
    <row r="29" spans="1:19" s="16" customFormat="1" ht="22.35" customHeight="1" x14ac:dyDescent="0.2">
      <c r="A29" s="23"/>
      <c r="B29" s="68"/>
      <c r="C29" s="25" t="s">
        <v>82</v>
      </c>
      <c r="D29" s="26">
        <f t="shared" ref="D29:R29" si="11">SUM(D19:D28)</f>
        <v>2170840</v>
      </c>
      <c r="E29" s="26">
        <f t="shared" si="11"/>
        <v>1731282.3499999999</v>
      </c>
      <c r="F29" s="26">
        <f t="shared" si="11"/>
        <v>439557.64999999997</v>
      </c>
      <c r="G29" s="26">
        <f t="shared" si="11"/>
        <v>0</v>
      </c>
      <c r="H29" s="26">
        <f t="shared" si="11"/>
        <v>0</v>
      </c>
      <c r="I29" s="26">
        <f t="shared" si="11"/>
        <v>0</v>
      </c>
      <c r="J29" s="26">
        <f t="shared" si="11"/>
        <v>0</v>
      </c>
      <c r="K29" s="26">
        <f t="shared" si="11"/>
        <v>0</v>
      </c>
      <c r="L29" s="26">
        <f t="shared" si="11"/>
        <v>0</v>
      </c>
      <c r="M29" s="26">
        <f t="shared" si="11"/>
        <v>0</v>
      </c>
      <c r="N29" s="53">
        <f t="shared" si="11"/>
        <v>439557.64999999997</v>
      </c>
      <c r="O29" s="26">
        <f t="shared" si="11"/>
        <v>439557.64999999997</v>
      </c>
      <c r="P29" s="26">
        <f t="shared" si="11"/>
        <v>0</v>
      </c>
      <c r="Q29" s="27">
        <f t="shared" si="11"/>
        <v>439900</v>
      </c>
      <c r="R29" s="27">
        <f t="shared" si="11"/>
        <v>0</v>
      </c>
    </row>
    <row r="30" spans="1:19" ht="22.35" customHeight="1" x14ac:dyDescent="0.35">
      <c r="A30" s="17" t="s">
        <v>83</v>
      </c>
      <c r="B30" s="18" t="s">
        <v>84</v>
      </c>
      <c r="C30" s="19" t="s">
        <v>85</v>
      </c>
      <c r="D30" s="50">
        <v>318550</v>
      </c>
      <c r="E30" s="50">
        <v>233669.95</v>
      </c>
      <c r="F30" s="50">
        <f t="shared" ref="F30:F35" si="12">+D30-E30</f>
        <v>84880.049999999988</v>
      </c>
      <c r="G30" s="50"/>
      <c r="H30" s="50"/>
      <c r="I30" s="50"/>
      <c r="J30" s="50"/>
      <c r="K30" s="50"/>
      <c r="L30" s="50"/>
      <c r="M30" s="50">
        <f t="shared" si="1"/>
        <v>0</v>
      </c>
      <c r="N30" s="20">
        <f t="shared" si="2"/>
        <v>84880.049999999988</v>
      </c>
      <c r="O30" s="51">
        <f t="shared" si="3"/>
        <v>84880.049999999988</v>
      </c>
      <c r="P30" s="47">
        <f t="shared" si="4"/>
        <v>0</v>
      </c>
      <c r="Q30" s="32">
        <f t="shared" ref="Q30:R35" si="13">CEILING(O30,100)</f>
        <v>84900</v>
      </c>
      <c r="R30" s="32">
        <f t="shared" si="13"/>
        <v>0</v>
      </c>
    </row>
    <row r="31" spans="1:19" ht="22.35" customHeight="1" x14ac:dyDescent="0.35">
      <c r="A31" s="9" t="s">
        <v>83</v>
      </c>
      <c r="B31" s="10" t="s">
        <v>86</v>
      </c>
      <c r="C31" s="11" t="s">
        <v>87</v>
      </c>
      <c r="D31" s="45">
        <v>603900</v>
      </c>
      <c r="E31" s="45">
        <v>486161.05</v>
      </c>
      <c r="F31" s="45">
        <f t="shared" si="12"/>
        <v>117738.95000000001</v>
      </c>
      <c r="G31" s="45"/>
      <c r="H31" s="45"/>
      <c r="I31" s="45"/>
      <c r="J31" s="45"/>
      <c r="K31" s="45"/>
      <c r="L31" s="45"/>
      <c r="M31" s="45">
        <f t="shared" si="1"/>
        <v>0</v>
      </c>
      <c r="N31" s="12">
        <f t="shared" si="2"/>
        <v>117738.95000000001</v>
      </c>
      <c r="O31" s="46">
        <f t="shared" si="3"/>
        <v>117738.95000000001</v>
      </c>
      <c r="P31" s="47">
        <f t="shared" si="4"/>
        <v>0</v>
      </c>
      <c r="Q31" s="32">
        <f t="shared" si="13"/>
        <v>117800</v>
      </c>
      <c r="R31" s="32">
        <f t="shared" si="13"/>
        <v>0</v>
      </c>
    </row>
    <row r="32" spans="1:19" ht="22.35" customHeight="1" x14ac:dyDescent="0.35">
      <c r="A32" s="9" t="s">
        <v>88</v>
      </c>
      <c r="B32" s="10" t="s">
        <v>89</v>
      </c>
      <c r="C32" s="11" t="s">
        <v>90</v>
      </c>
      <c r="D32" s="45">
        <v>208940</v>
      </c>
      <c r="E32" s="45">
        <v>165700</v>
      </c>
      <c r="F32" s="45">
        <f t="shared" si="12"/>
        <v>43240</v>
      </c>
      <c r="G32" s="45"/>
      <c r="H32" s="45"/>
      <c r="I32" s="45"/>
      <c r="J32" s="45"/>
      <c r="K32" s="45"/>
      <c r="L32" s="45"/>
      <c r="M32" s="45">
        <f t="shared" si="1"/>
        <v>0</v>
      </c>
      <c r="N32" s="12">
        <f t="shared" si="2"/>
        <v>43240</v>
      </c>
      <c r="O32" s="46">
        <f t="shared" si="3"/>
        <v>43240</v>
      </c>
      <c r="P32" s="47">
        <f t="shared" si="4"/>
        <v>0</v>
      </c>
      <c r="Q32" s="32">
        <f t="shared" si="13"/>
        <v>43300</v>
      </c>
      <c r="R32" s="32">
        <f t="shared" si="13"/>
        <v>0</v>
      </c>
    </row>
    <row r="33" spans="1:18" ht="22.35" customHeight="1" x14ac:dyDescent="0.35">
      <c r="A33" s="9" t="s">
        <v>91</v>
      </c>
      <c r="B33" s="10" t="s">
        <v>92</v>
      </c>
      <c r="C33" s="11" t="s">
        <v>93</v>
      </c>
      <c r="D33" s="45">
        <v>329410</v>
      </c>
      <c r="E33" s="45">
        <v>292124.90000000002</v>
      </c>
      <c r="F33" s="45">
        <f t="shared" si="12"/>
        <v>37285.099999999977</v>
      </c>
      <c r="G33" s="45"/>
      <c r="H33" s="45"/>
      <c r="I33" s="45"/>
      <c r="J33" s="45"/>
      <c r="K33" s="45"/>
      <c r="L33" s="45"/>
      <c r="M33" s="45">
        <f t="shared" si="1"/>
        <v>0</v>
      </c>
      <c r="N33" s="12">
        <f t="shared" si="2"/>
        <v>37285.099999999977</v>
      </c>
      <c r="O33" s="46">
        <f t="shared" si="3"/>
        <v>37285.099999999977</v>
      </c>
      <c r="P33" s="47">
        <f t="shared" si="4"/>
        <v>0</v>
      </c>
      <c r="Q33" s="32">
        <f t="shared" si="13"/>
        <v>37300</v>
      </c>
      <c r="R33" s="32">
        <f t="shared" si="13"/>
        <v>0</v>
      </c>
    </row>
    <row r="34" spans="1:18" ht="22.35" customHeight="1" x14ac:dyDescent="0.35">
      <c r="A34" s="9" t="s">
        <v>94</v>
      </c>
      <c r="B34" s="10" t="s">
        <v>95</v>
      </c>
      <c r="C34" s="11" t="s">
        <v>96</v>
      </c>
      <c r="D34" s="45">
        <v>226430</v>
      </c>
      <c r="E34" s="45">
        <v>183849</v>
      </c>
      <c r="F34" s="45">
        <f t="shared" si="12"/>
        <v>42581</v>
      </c>
      <c r="G34" s="45"/>
      <c r="H34" s="45"/>
      <c r="I34" s="45"/>
      <c r="J34" s="45"/>
      <c r="K34" s="45"/>
      <c r="L34" s="45"/>
      <c r="M34" s="45">
        <f t="shared" si="1"/>
        <v>0</v>
      </c>
      <c r="N34" s="12">
        <f t="shared" si="2"/>
        <v>42581</v>
      </c>
      <c r="O34" s="46">
        <f t="shared" si="3"/>
        <v>42581</v>
      </c>
      <c r="P34" s="47">
        <f t="shared" si="4"/>
        <v>0</v>
      </c>
      <c r="Q34" s="32">
        <f t="shared" si="13"/>
        <v>42600</v>
      </c>
      <c r="R34" s="32">
        <f t="shared" si="13"/>
        <v>0</v>
      </c>
    </row>
    <row r="35" spans="1:18" ht="22.35" customHeight="1" x14ac:dyDescent="0.35">
      <c r="A35" s="21" t="s">
        <v>97</v>
      </c>
      <c r="B35" s="22" t="s">
        <v>98</v>
      </c>
      <c r="C35" s="14" t="s">
        <v>99</v>
      </c>
      <c r="D35" s="48">
        <v>163250</v>
      </c>
      <c r="E35" s="48">
        <v>130000</v>
      </c>
      <c r="F35" s="48">
        <f t="shared" si="12"/>
        <v>33250</v>
      </c>
      <c r="G35" s="48"/>
      <c r="H35" s="48"/>
      <c r="I35" s="48"/>
      <c r="J35" s="48"/>
      <c r="K35" s="48"/>
      <c r="L35" s="48"/>
      <c r="M35" s="48">
        <f t="shared" si="1"/>
        <v>0</v>
      </c>
      <c r="N35" s="15">
        <f t="shared" si="2"/>
        <v>33250</v>
      </c>
      <c r="O35" s="49">
        <f t="shared" si="3"/>
        <v>33250</v>
      </c>
      <c r="P35" s="47">
        <f t="shared" si="4"/>
        <v>0</v>
      </c>
      <c r="Q35" s="32">
        <f t="shared" si="13"/>
        <v>33300</v>
      </c>
      <c r="R35" s="32">
        <f t="shared" si="13"/>
        <v>0</v>
      </c>
    </row>
    <row r="36" spans="1:18" s="16" customFormat="1" ht="22.35" customHeight="1" x14ac:dyDescent="0.2">
      <c r="A36" s="23"/>
      <c r="B36" s="24"/>
      <c r="C36" s="28" t="s">
        <v>100</v>
      </c>
      <c r="D36" s="26">
        <f t="shared" ref="D36:R36" si="14">SUM(D30:D35)</f>
        <v>1850480</v>
      </c>
      <c r="E36" s="26">
        <f t="shared" si="14"/>
        <v>1491504.9</v>
      </c>
      <c r="F36" s="26">
        <f t="shared" si="14"/>
        <v>358975.1</v>
      </c>
      <c r="G36" s="26">
        <f t="shared" si="14"/>
        <v>0</v>
      </c>
      <c r="H36" s="26">
        <f t="shared" si="14"/>
        <v>0</v>
      </c>
      <c r="I36" s="26">
        <f t="shared" si="14"/>
        <v>0</v>
      </c>
      <c r="J36" s="26">
        <f t="shared" si="14"/>
        <v>0</v>
      </c>
      <c r="K36" s="26">
        <f t="shared" si="14"/>
        <v>0</v>
      </c>
      <c r="L36" s="26">
        <f t="shared" si="14"/>
        <v>0</v>
      </c>
      <c r="M36" s="26">
        <f t="shared" si="14"/>
        <v>0</v>
      </c>
      <c r="N36" s="53">
        <f t="shared" si="14"/>
        <v>358975.1</v>
      </c>
      <c r="O36" s="26">
        <f t="shared" si="14"/>
        <v>358975.1</v>
      </c>
      <c r="P36" s="26">
        <f t="shared" si="14"/>
        <v>0</v>
      </c>
      <c r="Q36" s="27">
        <f t="shared" si="14"/>
        <v>359200</v>
      </c>
      <c r="R36" s="27">
        <f t="shared" si="14"/>
        <v>0</v>
      </c>
    </row>
    <row r="37" spans="1:18" ht="22.35" customHeight="1" x14ac:dyDescent="0.35">
      <c r="A37" s="17" t="s">
        <v>101</v>
      </c>
      <c r="B37" s="18" t="s">
        <v>102</v>
      </c>
      <c r="C37" s="19" t="s">
        <v>103</v>
      </c>
      <c r="D37" s="50">
        <v>131220</v>
      </c>
      <c r="E37" s="50">
        <v>108251.09</v>
      </c>
      <c r="F37" s="50">
        <f t="shared" ref="F37:F44" si="15">+D37-E37</f>
        <v>22968.910000000003</v>
      </c>
      <c r="G37" s="72"/>
      <c r="H37" s="72"/>
      <c r="I37" s="72"/>
      <c r="J37" s="72"/>
      <c r="K37" s="72"/>
      <c r="L37" s="72"/>
      <c r="M37" s="50">
        <f t="shared" si="1"/>
        <v>0</v>
      </c>
      <c r="N37" s="20">
        <f t="shared" si="2"/>
        <v>22968.910000000003</v>
      </c>
      <c r="O37" s="51">
        <f t="shared" si="3"/>
        <v>22968.910000000003</v>
      </c>
      <c r="P37" s="47">
        <f t="shared" si="4"/>
        <v>0</v>
      </c>
      <c r="Q37" s="32">
        <f t="shared" ref="Q37:R44" si="16">CEILING(O37,100)</f>
        <v>23000</v>
      </c>
      <c r="R37" s="32">
        <f t="shared" si="16"/>
        <v>0</v>
      </c>
    </row>
    <row r="38" spans="1:18" ht="22.35" customHeight="1" x14ac:dyDescent="0.35">
      <c r="A38" s="9" t="s">
        <v>101</v>
      </c>
      <c r="B38" s="10" t="s">
        <v>104</v>
      </c>
      <c r="C38" s="11" t="s">
        <v>105</v>
      </c>
      <c r="D38" s="45">
        <v>321180</v>
      </c>
      <c r="E38" s="45">
        <v>262911.27</v>
      </c>
      <c r="F38" s="45">
        <f t="shared" si="15"/>
        <v>58268.729999999981</v>
      </c>
      <c r="G38" s="45"/>
      <c r="H38" s="45"/>
      <c r="I38" s="45"/>
      <c r="J38" s="45"/>
      <c r="K38" s="45"/>
      <c r="L38" s="45"/>
      <c r="M38" s="45">
        <f t="shared" si="1"/>
        <v>0</v>
      </c>
      <c r="N38" s="12">
        <f t="shared" si="2"/>
        <v>58268.729999999981</v>
      </c>
      <c r="O38" s="46">
        <f t="shared" si="3"/>
        <v>58268.729999999981</v>
      </c>
      <c r="P38" s="47">
        <f t="shared" si="4"/>
        <v>0</v>
      </c>
      <c r="Q38" s="32">
        <f t="shared" si="16"/>
        <v>58300</v>
      </c>
      <c r="R38" s="32">
        <f t="shared" si="16"/>
        <v>0</v>
      </c>
    </row>
    <row r="39" spans="1:18" ht="22.35" customHeight="1" x14ac:dyDescent="0.35">
      <c r="A39" s="9" t="s">
        <v>106</v>
      </c>
      <c r="B39" s="10" t="s">
        <v>107</v>
      </c>
      <c r="C39" s="11" t="s">
        <v>108</v>
      </c>
      <c r="D39" s="45">
        <v>250500</v>
      </c>
      <c r="E39" s="45">
        <v>205373</v>
      </c>
      <c r="F39" s="45">
        <f t="shared" si="15"/>
        <v>45127</v>
      </c>
      <c r="G39" s="45"/>
      <c r="H39" s="45"/>
      <c r="I39" s="45"/>
      <c r="J39" s="45"/>
      <c r="K39" s="45"/>
      <c r="L39" s="45"/>
      <c r="M39" s="45">
        <f>SUM(G39:L39)</f>
        <v>0</v>
      </c>
      <c r="N39" s="12">
        <f t="shared" si="2"/>
        <v>45127</v>
      </c>
      <c r="O39" s="46">
        <f>IF(F39&gt;$M39,F39-$M39,0)</f>
        <v>45127</v>
      </c>
      <c r="P39" s="47">
        <f t="shared" si="4"/>
        <v>0</v>
      </c>
      <c r="Q39" s="32">
        <f t="shared" si="16"/>
        <v>45200</v>
      </c>
      <c r="R39" s="32">
        <f t="shared" si="16"/>
        <v>0</v>
      </c>
    </row>
    <row r="40" spans="1:18" ht="22.35" customHeight="1" x14ac:dyDescent="0.35">
      <c r="A40" s="9" t="s">
        <v>109</v>
      </c>
      <c r="B40" s="10" t="s">
        <v>110</v>
      </c>
      <c r="C40" s="11" t="s">
        <v>111</v>
      </c>
      <c r="D40" s="45">
        <v>223000</v>
      </c>
      <c r="E40" s="45">
        <v>178140</v>
      </c>
      <c r="F40" s="45">
        <f t="shared" si="15"/>
        <v>44860</v>
      </c>
      <c r="G40" s="45"/>
      <c r="H40" s="45"/>
      <c r="I40" s="45"/>
      <c r="J40" s="45"/>
      <c r="K40" s="45"/>
      <c r="L40" s="45"/>
      <c r="M40" s="45">
        <f t="shared" si="1"/>
        <v>0</v>
      </c>
      <c r="N40" s="12">
        <f t="shared" si="2"/>
        <v>44860</v>
      </c>
      <c r="O40" s="46">
        <f t="shared" si="3"/>
        <v>44860</v>
      </c>
      <c r="P40" s="47">
        <f t="shared" si="4"/>
        <v>0</v>
      </c>
      <c r="Q40" s="32">
        <f t="shared" si="16"/>
        <v>44900</v>
      </c>
      <c r="R40" s="32">
        <f t="shared" si="16"/>
        <v>0</v>
      </c>
    </row>
    <row r="41" spans="1:18" ht="22.35" customHeight="1" x14ac:dyDescent="0.35">
      <c r="A41" s="9" t="s">
        <v>112</v>
      </c>
      <c r="B41" s="10" t="s">
        <v>113</v>
      </c>
      <c r="C41" s="11" t="s">
        <v>114</v>
      </c>
      <c r="D41" s="45">
        <v>77300</v>
      </c>
      <c r="E41" s="45">
        <v>61825</v>
      </c>
      <c r="F41" s="45">
        <f t="shared" si="15"/>
        <v>15475</v>
      </c>
      <c r="G41" s="45"/>
      <c r="H41" s="45"/>
      <c r="I41" s="45"/>
      <c r="J41" s="45"/>
      <c r="K41" s="45"/>
      <c r="L41" s="45"/>
      <c r="M41" s="45">
        <f t="shared" si="1"/>
        <v>0</v>
      </c>
      <c r="N41" s="12">
        <f t="shared" si="2"/>
        <v>15475</v>
      </c>
      <c r="O41" s="46">
        <f t="shared" si="3"/>
        <v>15475</v>
      </c>
      <c r="P41" s="47">
        <f t="shared" si="4"/>
        <v>0</v>
      </c>
      <c r="Q41" s="32">
        <f t="shared" si="16"/>
        <v>15500</v>
      </c>
      <c r="R41" s="32">
        <f t="shared" si="16"/>
        <v>0</v>
      </c>
    </row>
    <row r="42" spans="1:18" ht="22.35" customHeight="1" x14ac:dyDescent="0.35">
      <c r="A42" s="9" t="s">
        <v>115</v>
      </c>
      <c r="B42" s="10" t="s">
        <v>116</v>
      </c>
      <c r="C42" s="11" t="s">
        <v>117</v>
      </c>
      <c r="D42" s="45">
        <v>293190</v>
      </c>
      <c r="E42" s="45">
        <v>241032</v>
      </c>
      <c r="F42" s="45">
        <f t="shared" si="15"/>
        <v>52158</v>
      </c>
      <c r="G42" s="45"/>
      <c r="H42" s="45"/>
      <c r="I42" s="45"/>
      <c r="J42" s="45"/>
      <c r="K42" s="45"/>
      <c r="L42" s="45"/>
      <c r="M42" s="45">
        <f t="shared" si="1"/>
        <v>0</v>
      </c>
      <c r="N42" s="12">
        <f t="shared" si="2"/>
        <v>52158</v>
      </c>
      <c r="O42" s="46">
        <f t="shared" si="3"/>
        <v>52158</v>
      </c>
      <c r="P42" s="47">
        <f t="shared" si="4"/>
        <v>0</v>
      </c>
      <c r="Q42" s="32">
        <f t="shared" si="16"/>
        <v>52200</v>
      </c>
      <c r="R42" s="32">
        <f t="shared" si="16"/>
        <v>0</v>
      </c>
    </row>
    <row r="43" spans="1:18" ht="22.35" customHeight="1" x14ac:dyDescent="0.35">
      <c r="A43" s="9" t="s">
        <v>118</v>
      </c>
      <c r="B43" s="10" t="s">
        <v>119</v>
      </c>
      <c r="C43" s="52" t="s">
        <v>120</v>
      </c>
      <c r="D43" s="45">
        <v>126900</v>
      </c>
      <c r="E43" s="45">
        <v>106856</v>
      </c>
      <c r="F43" s="45">
        <f t="shared" si="15"/>
        <v>20044</v>
      </c>
      <c r="G43" s="45"/>
      <c r="H43" s="45"/>
      <c r="I43" s="45"/>
      <c r="J43" s="45"/>
      <c r="K43" s="45"/>
      <c r="L43" s="45"/>
      <c r="M43" s="45">
        <f t="shared" si="1"/>
        <v>0</v>
      </c>
      <c r="N43" s="12">
        <f t="shared" si="2"/>
        <v>20044</v>
      </c>
      <c r="O43" s="46">
        <f t="shared" si="3"/>
        <v>20044</v>
      </c>
      <c r="P43" s="47">
        <f t="shared" si="4"/>
        <v>0</v>
      </c>
      <c r="Q43" s="32">
        <f t="shared" si="16"/>
        <v>20100</v>
      </c>
      <c r="R43" s="32">
        <f t="shared" si="16"/>
        <v>0</v>
      </c>
    </row>
    <row r="44" spans="1:18" ht="22.35" customHeight="1" x14ac:dyDescent="0.35">
      <c r="A44" s="21" t="s">
        <v>118</v>
      </c>
      <c r="B44" s="22" t="s">
        <v>121</v>
      </c>
      <c r="C44" s="14" t="s">
        <v>122</v>
      </c>
      <c r="D44" s="48">
        <v>154400</v>
      </c>
      <c r="E44" s="48">
        <v>121981</v>
      </c>
      <c r="F44" s="48">
        <f t="shared" si="15"/>
        <v>32419</v>
      </c>
      <c r="G44" s="48"/>
      <c r="H44" s="48"/>
      <c r="I44" s="48"/>
      <c r="J44" s="48"/>
      <c r="K44" s="48"/>
      <c r="L44" s="48"/>
      <c r="M44" s="48">
        <f t="shared" si="1"/>
        <v>0</v>
      </c>
      <c r="N44" s="12">
        <f t="shared" si="2"/>
        <v>32419</v>
      </c>
      <c r="O44" s="49">
        <f t="shared" si="3"/>
        <v>32419</v>
      </c>
      <c r="P44" s="47">
        <f t="shared" si="4"/>
        <v>0</v>
      </c>
      <c r="Q44" s="32">
        <f t="shared" si="16"/>
        <v>32500</v>
      </c>
      <c r="R44" s="32">
        <f t="shared" si="16"/>
        <v>0</v>
      </c>
    </row>
    <row r="45" spans="1:18" s="16" customFormat="1" ht="22.35" customHeight="1" x14ac:dyDescent="0.2">
      <c r="A45" s="23"/>
      <c r="B45" s="24"/>
      <c r="C45" s="28" t="s">
        <v>123</v>
      </c>
      <c r="D45" s="26">
        <f t="shared" ref="D45:R45" si="17">SUM(D37:D44)</f>
        <v>1577690</v>
      </c>
      <c r="E45" s="26">
        <f t="shared" si="17"/>
        <v>1286369.3599999999</v>
      </c>
      <c r="F45" s="26">
        <f t="shared" si="17"/>
        <v>291320.64</v>
      </c>
      <c r="G45" s="26">
        <f t="shared" si="17"/>
        <v>0</v>
      </c>
      <c r="H45" s="26">
        <f t="shared" si="17"/>
        <v>0</v>
      </c>
      <c r="I45" s="26">
        <f t="shared" si="17"/>
        <v>0</v>
      </c>
      <c r="J45" s="26">
        <f t="shared" si="17"/>
        <v>0</v>
      </c>
      <c r="K45" s="26">
        <f t="shared" si="17"/>
        <v>0</v>
      </c>
      <c r="L45" s="26">
        <f t="shared" si="17"/>
        <v>0</v>
      </c>
      <c r="M45" s="26">
        <f t="shared" si="17"/>
        <v>0</v>
      </c>
      <c r="N45" s="53">
        <f t="shared" si="17"/>
        <v>291320.64</v>
      </c>
      <c r="O45" s="26">
        <f t="shared" si="17"/>
        <v>291320.64</v>
      </c>
      <c r="P45" s="26">
        <f t="shared" si="17"/>
        <v>0</v>
      </c>
      <c r="Q45" s="27">
        <f t="shared" si="17"/>
        <v>291700</v>
      </c>
      <c r="R45" s="27">
        <f t="shared" si="17"/>
        <v>0</v>
      </c>
    </row>
    <row r="46" spans="1:18" ht="22.35" customHeight="1" x14ac:dyDescent="0.35">
      <c r="A46" s="17" t="s">
        <v>124</v>
      </c>
      <c r="B46" s="18" t="s">
        <v>125</v>
      </c>
      <c r="C46" s="19" t="s">
        <v>126</v>
      </c>
      <c r="D46" s="50">
        <v>576010</v>
      </c>
      <c r="E46" s="50">
        <v>369100</v>
      </c>
      <c r="F46" s="50">
        <f t="shared" ref="F46:F54" si="18">+D46-E46</f>
        <v>206910</v>
      </c>
      <c r="G46" s="50"/>
      <c r="H46" s="50"/>
      <c r="I46" s="50"/>
      <c r="J46" s="50"/>
      <c r="K46" s="50"/>
      <c r="L46" s="50"/>
      <c r="M46" s="50">
        <f t="shared" si="1"/>
        <v>0</v>
      </c>
      <c r="N46" s="12">
        <f t="shared" si="2"/>
        <v>206910</v>
      </c>
      <c r="O46" s="51">
        <f t="shared" si="3"/>
        <v>206910</v>
      </c>
      <c r="P46" s="47">
        <f t="shared" si="4"/>
        <v>0</v>
      </c>
      <c r="Q46" s="32">
        <f t="shared" ref="Q46:Q54" si="19">CEILING(O46,100)</f>
        <v>207000</v>
      </c>
      <c r="R46" s="32">
        <f t="shared" ref="R46:R54" si="20">CEILING(P46,100)</f>
        <v>0</v>
      </c>
    </row>
    <row r="47" spans="1:18" ht="22.35" customHeight="1" x14ac:dyDescent="0.35">
      <c r="A47" s="9" t="s">
        <v>124</v>
      </c>
      <c r="B47" s="10" t="s">
        <v>127</v>
      </c>
      <c r="C47" s="11" t="s">
        <v>128</v>
      </c>
      <c r="D47" s="45">
        <v>496310</v>
      </c>
      <c r="E47" s="45">
        <v>409780</v>
      </c>
      <c r="F47" s="45">
        <f t="shared" si="18"/>
        <v>86530</v>
      </c>
      <c r="G47" s="45"/>
      <c r="H47" s="45"/>
      <c r="I47" s="45"/>
      <c r="J47" s="45"/>
      <c r="K47" s="45"/>
      <c r="L47" s="45"/>
      <c r="M47" s="45">
        <f t="shared" si="1"/>
        <v>0</v>
      </c>
      <c r="N47" s="12">
        <f t="shared" si="2"/>
        <v>86530</v>
      </c>
      <c r="O47" s="46">
        <f t="shared" si="3"/>
        <v>86530</v>
      </c>
      <c r="P47" s="47">
        <f t="shared" si="4"/>
        <v>0</v>
      </c>
      <c r="Q47" s="32">
        <f t="shared" si="19"/>
        <v>86600</v>
      </c>
      <c r="R47" s="32">
        <f t="shared" si="20"/>
        <v>0</v>
      </c>
    </row>
    <row r="48" spans="1:18" ht="22.35" customHeight="1" x14ac:dyDescent="0.35">
      <c r="A48" s="9" t="s">
        <v>129</v>
      </c>
      <c r="B48" s="10" t="s">
        <v>130</v>
      </c>
      <c r="C48" s="11" t="s">
        <v>131</v>
      </c>
      <c r="D48" s="45">
        <v>256540</v>
      </c>
      <c r="E48" s="45">
        <v>218507</v>
      </c>
      <c r="F48" s="45">
        <f t="shared" si="18"/>
        <v>38033</v>
      </c>
      <c r="G48" s="45"/>
      <c r="H48" s="45"/>
      <c r="I48" s="45"/>
      <c r="J48" s="45"/>
      <c r="K48" s="45"/>
      <c r="L48" s="45"/>
      <c r="M48" s="45">
        <f t="shared" si="1"/>
        <v>0</v>
      </c>
      <c r="N48" s="12">
        <f t="shared" si="2"/>
        <v>38033</v>
      </c>
      <c r="O48" s="46">
        <f t="shared" si="3"/>
        <v>38033</v>
      </c>
      <c r="P48" s="47">
        <f t="shared" si="4"/>
        <v>0</v>
      </c>
      <c r="Q48" s="32">
        <f t="shared" si="19"/>
        <v>38100</v>
      </c>
      <c r="R48" s="32">
        <f t="shared" si="20"/>
        <v>0</v>
      </c>
    </row>
    <row r="49" spans="1:18" ht="22.35" customHeight="1" x14ac:dyDescent="0.35">
      <c r="A49" s="9" t="s">
        <v>132</v>
      </c>
      <c r="B49" s="10" t="s">
        <v>133</v>
      </c>
      <c r="C49" s="11" t="s">
        <v>134</v>
      </c>
      <c r="D49" s="45">
        <v>235300</v>
      </c>
      <c r="E49" s="45">
        <v>139100</v>
      </c>
      <c r="F49" s="45">
        <f t="shared" si="18"/>
        <v>96200</v>
      </c>
      <c r="G49" s="45"/>
      <c r="H49" s="45"/>
      <c r="I49" s="45"/>
      <c r="J49" s="45"/>
      <c r="K49" s="45"/>
      <c r="L49" s="45"/>
      <c r="M49" s="45">
        <f t="shared" si="1"/>
        <v>0</v>
      </c>
      <c r="N49" s="12">
        <f t="shared" si="2"/>
        <v>96200</v>
      </c>
      <c r="O49" s="46">
        <f t="shared" si="3"/>
        <v>96200</v>
      </c>
      <c r="P49" s="47">
        <f t="shared" si="4"/>
        <v>0</v>
      </c>
      <c r="Q49" s="32">
        <f t="shared" si="19"/>
        <v>96200</v>
      </c>
      <c r="R49" s="32">
        <f t="shared" si="20"/>
        <v>0</v>
      </c>
    </row>
    <row r="50" spans="1:18" ht="22.35" customHeight="1" x14ac:dyDescent="0.35">
      <c r="A50" s="9" t="s">
        <v>135</v>
      </c>
      <c r="B50" s="10" t="s">
        <v>136</v>
      </c>
      <c r="C50" s="11" t="s">
        <v>137</v>
      </c>
      <c r="D50" s="45">
        <v>152400</v>
      </c>
      <c r="E50" s="45">
        <v>124604</v>
      </c>
      <c r="F50" s="45">
        <f t="shared" si="18"/>
        <v>27796</v>
      </c>
      <c r="G50" s="45"/>
      <c r="H50" s="45"/>
      <c r="I50" s="45"/>
      <c r="J50" s="45"/>
      <c r="K50" s="45"/>
      <c r="L50" s="45"/>
      <c r="M50" s="45">
        <f t="shared" si="1"/>
        <v>0</v>
      </c>
      <c r="N50" s="12">
        <f t="shared" si="2"/>
        <v>27796</v>
      </c>
      <c r="O50" s="46">
        <f t="shared" si="3"/>
        <v>27796</v>
      </c>
      <c r="P50" s="47">
        <f t="shared" si="4"/>
        <v>0</v>
      </c>
      <c r="Q50" s="32">
        <f t="shared" si="19"/>
        <v>27800</v>
      </c>
      <c r="R50" s="32">
        <f t="shared" si="20"/>
        <v>0</v>
      </c>
    </row>
    <row r="51" spans="1:18" ht="22.35" customHeight="1" x14ac:dyDescent="0.35">
      <c r="A51" s="9" t="s">
        <v>138</v>
      </c>
      <c r="B51" s="10" t="s">
        <v>139</v>
      </c>
      <c r="C51" s="11" t="s">
        <v>140</v>
      </c>
      <c r="D51" s="45">
        <v>77320</v>
      </c>
      <c r="E51" s="45">
        <v>61700</v>
      </c>
      <c r="F51" s="45">
        <f t="shared" si="18"/>
        <v>15620</v>
      </c>
      <c r="G51" s="45"/>
      <c r="H51" s="45"/>
      <c r="I51" s="45"/>
      <c r="J51" s="45"/>
      <c r="K51" s="45"/>
      <c r="L51" s="45"/>
      <c r="M51" s="45">
        <f t="shared" si="1"/>
        <v>0</v>
      </c>
      <c r="N51" s="12">
        <f t="shared" si="2"/>
        <v>15620</v>
      </c>
      <c r="O51" s="46">
        <f t="shared" si="3"/>
        <v>15620</v>
      </c>
      <c r="P51" s="47">
        <f t="shared" si="4"/>
        <v>0</v>
      </c>
      <c r="Q51" s="32">
        <f t="shared" si="19"/>
        <v>15700</v>
      </c>
      <c r="R51" s="32">
        <f t="shared" si="20"/>
        <v>0</v>
      </c>
    </row>
    <row r="52" spans="1:18" ht="22.35" customHeight="1" x14ac:dyDescent="0.35">
      <c r="A52" s="9" t="s">
        <v>141</v>
      </c>
      <c r="B52" s="10" t="s">
        <v>142</v>
      </c>
      <c r="C52" s="11" t="s">
        <v>143</v>
      </c>
      <c r="D52" s="45">
        <v>354630</v>
      </c>
      <c r="E52" s="45">
        <v>290651</v>
      </c>
      <c r="F52" s="45">
        <f t="shared" si="18"/>
        <v>63979</v>
      </c>
      <c r="G52" s="45"/>
      <c r="H52" s="45"/>
      <c r="I52" s="45"/>
      <c r="J52" s="45"/>
      <c r="K52" s="45"/>
      <c r="L52" s="45"/>
      <c r="M52" s="45">
        <f t="shared" si="1"/>
        <v>0</v>
      </c>
      <c r="N52" s="12">
        <f t="shared" si="2"/>
        <v>63979</v>
      </c>
      <c r="O52" s="46">
        <f t="shared" si="3"/>
        <v>63979</v>
      </c>
      <c r="P52" s="47">
        <f t="shared" si="4"/>
        <v>0</v>
      </c>
      <c r="Q52" s="32">
        <f t="shared" si="19"/>
        <v>64000</v>
      </c>
      <c r="R52" s="32">
        <f t="shared" si="20"/>
        <v>0</v>
      </c>
    </row>
    <row r="53" spans="1:18" ht="22.35" customHeight="1" x14ac:dyDescent="0.35">
      <c r="A53" s="9" t="s">
        <v>144</v>
      </c>
      <c r="B53" s="10" t="s">
        <v>145</v>
      </c>
      <c r="C53" s="11" t="s">
        <v>146</v>
      </c>
      <c r="D53" s="45">
        <v>111500</v>
      </c>
      <c r="E53" s="45">
        <v>89273</v>
      </c>
      <c r="F53" s="45">
        <f t="shared" si="18"/>
        <v>22227</v>
      </c>
      <c r="G53" s="45"/>
      <c r="H53" s="45"/>
      <c r="I53" s="45"/>
      <c r="J53" s="45"/>
      <c r="K53" s="45"/>
      <c r="L53" s="45"/>
      <c r="M53" s="45">
        <f t="shared" si="1"/>
        <v>0</v>
      </c>
      <c r="N53" s="12">
        <f t="shared" si="2"/>
        <v>22227</v>
      </c>
      <c r="O53" s="46">
        <f t="shared" si="3"/>
        <v>22227</v>
      </c>
      <c r="P53" s="47">
        <f t="shared" si="4"/>
        <v>0</v>
      </c>
      <c r="Q53" s="32">
        <f t="shared" si="19"/>
        <v>22300</v>
      </c>
      <c r="R53" s="32">
        <f t="shared" si="20"/>
        <v>0</v>
      </c>
    </row>
    <row r="54" spans="1:18" ht="22.35" customHeight="1" x14ac:dyDescent="0.35">
      <c r="A54" s="21" t="s">
        <v>147</v>
      </c>
      <c r="B54" s="22" t="s">
        <v>148</v>
      </c>
      <c r="C54" s="14" t="s">
        <v>149</v>
      </c>
      <c r="D54" s="48">
        <v>85600</v>
      </c>
      <c r="E54" s="48">
        <v>67440</v>
      </c>
      <c r="F54" s="48">
        <f t="shared" si="18"/>
        <v>18160</v>
      </c>
      <c r="G54" s="48"/>
      <c r="H54" s="48"/>
      <c r="I54" s="48"/>
      <c r="J54" s="48"/>
      <c r="K54" s="48"/>
      <c r="L54" s="48"/>
      <c r="M54" s="48">
        <f t="shared" si="1"/>
        <v>0</v>
      </c>
      <c r="N54" s="12">
        <f t="shared" si="2"/>
        <v>18160</v>
      </c>
      <c r="O54" s="49">
        <f t="shared" si="3"/>
        <v>18160</v>
      </c>
      <c r="P54" s="47">
        <f t="shared" si="4"/>
        <v>0</v>
      </c>
      <c r="Q54" s="32">
        <f t="shared" si="19"/>
        <v>18200</v>
      </c>
      <c r="R54" s="32">
        <f t="shared" si="20"/>
        <v>0</v>
      </c>
    </row>
    <row r="55" spans="1:18" s="16" customFormat="1" ht="22.35" customHeight="1" x14ac:dyDescent="0.2">
      <c r="A55" s="23"/>
      <c r="B55" s="25"/>
      <c r="C55" s="66" t="s">
        <v>150</v>
      </c>
      <c r="D55" s="26">
        <f t="shared" ref="D55:R55" si="21">SUM(D46:D54)</f>
        <v>2345610</v>
      </c>
      <c r="E55" s="26">
        <f t="shared" si="21"/>
        <v>1770155</v>
      </c>
      <c r="F55" s="26">
        <f t="shared" si="21"/>
        <v>575455</v>
      </c>
      <c r="G55" s="26">
        <f t="shared" si="21"/>
        <v>0</v>
      </c>
      <c r="H55" s="26">
        <f t="shared" si="21"/>
        <v>0</v>
      </c>
      <c r="I55" s="26">
        <f t="shared" si="21"/>
        <v>0</v>
      </c>
      <c r="J55" s="26">
        <f t="shared" si="21"/>
        <v>0</v>
      </c>
      <c r="K55" s="26">
        <f t="shared" si="21"/>
        <v>0</v>
      </c>
      <c r="L55" s="26">
        <f t="shared" si="21"/>
        <v>0</v>
      </c>
      <c r="M55" s="26">
        <f t="shared" si="21"/>
        <v>0</v>
      </c>
      <c r="N55" s="53">
        <f t="shared" si="21"/>
        <v>575455</v>
      </c>
      <c r="O55" s="26">
        <f t="shared" si="21"/>
        <v>575455</v>
      </c>
      <c r="P55" s="26">
        <f t="shared" si="21"/>
        <v>0</v>
      </c>
      <c r="Q55" s="27">
        <f t="shared" si="21"/>
        <v>575900</v>
      </c>
      <c r="R55" s="27">
        <f t="shared" si="21"/>
        <v>0</v>
      </c>
    </row>
    <row r="56" spans="1:18" ht="21.4" customHeight="1" x14ac:dyDescent="0.35">
      <c r="A56" s="17" t="s">
        <v>151</v>
      </c>
      <c r="B56" s="18" t="s">
        <v>152</v>
      </c>
      <c r="C56" s="19" t="s">
        <v>153</v>
      </c>
      <c r="D56" s="50">
        <v>132060</v>
      </c>
      <c r="E56" s="50">
        <v>107880</v>
      </c>
      <c r="F56" s="50">
        <f t="shared" ref="F56:F64" si="22">+D56-E56</f>
        <v>24180</v>
      </c>
      <c r="G56" s="50"/>
      <c r="H56" s="50"/>
      <c r="I56" s="50"/>
      <c r="J56" s="50"/>
      <c r="K56" s="50"/>
      <c r="L56" s="50"/>
      <c r="M56" s="50">
        <f t="shared" si="1"/>
        <v>0</v>
      </c>
      <c r="N56" s="12">
        <f t="shared" si="2"/>
        <v>24180</v>
      </c>
      <c r="O56" s="51">
        <f t="shared" si="3"/>
        <v>24180</v>
      </c>
      <c r="P56" s="47">
        <f t="shared" si="4"/>
        <v>0</v>
      </c>
      <c r="Q56" s="32">
        <f t="shared" ref="Q56:Q64" si="23">CEILING(O56,100)</f>
        <v>24200</v>
      </c>
      <c r="R56" s="32">
        <f t="shared" ref="R56:R64" si="24">CEILING(P56,100)</f>
        <v>0</v>
      </c>
    </row>
    <row r="57" spans="1:18" ht="21.4" customHeight="1" x14ac:dyDescent="0.35">
      <c r="A57" s="9" t="s">
        <v>151</v>
      </c>
      <c r="B57" s="10" t="s">
        <v>154</v>
      </c>
      <c r="C57" s="11" t="s">
        <v>155</v>
      </c>
      <c r="D57" s="45">
        <v>150340</v>
      </c>
      <c r="E57" s="45">
        <v>122770</v>
      </c>
      <c r="F57" s="45">
        <f t="shared" si="22"/>
        <v>27570</v>
      </c>
      <c r="G57" s="45"/>
      <c r="H57" s="45"/>
      <c r="I57" s="45"/>
      <c r="J57" s="45"/>
      <c r="K57" s="45"/>
      <c r="L57" s="45"/>
      <c r="M57" s="45">
        <f t="shared" si="1"/>
        <v>0</v>
      </c>
      <c r="N57" s="12">
        <f t="shared" si="2"/>
        <v>27570</v>
      </c>
      <c r="O57" s="46">
        <f t="shared" si="3"/>
        <v>27570</v>
      </c>
      <c r="P57" s="47">
        <f t="shared" si="4"/>
        <v>0</v>
      </c>
      <c r="Q57" s="32">
        <f t="shared" si="23"/>
        <v>27600</v>
      </c>
      <c r="R57" s="32">
        <f t="shared" si="24"/>
        <v>0</v>
      </c>
    </row>
    <row r="58" spans="1:18" ht="21.4" customHeight="1" x14ac:dyDescent="0.35">
      <c r="A58" s="9" t="s">
        <v>156</v>
      </c>
      <c r="B58" s="10" t="s">
        <v>157</v>
      </c>
      <c r="C58" s="11" t="s">
        <v>158</v>
      </c>
      <c r="D58" s="45">
        <v>145760</v>
      </c>
      <c r="E58" s="45">
        <v>115946</v>
      </c>
      <c r="F58" s="45">
        <f t="shared" si="22"/>
        <v>29814</v>
      </c>
      <c r="G58" s="45"/>
      <c r="H58" s="45"/>
      <c r="I58" s="45"/>
      <c r="J58" s="45"/>
      <c r="K58" s="45"/>
      <c r="L58" s="45"/>
      <c r="M58" s="45">
        <f t="shared" si="1"/>
        <v>0</v>
      </c>
      <c r="N58" s="12">
        <f t="shared" si="2"/>
        <v>29814</v>
      </c>
      <c r="O58" s="46">
        <f t="shared" si="3"/>
        <v>29814</v>
      </c>
      <c r="P58" s="47">
        <f t="shared" si="4"/>
        <v>0</v>
      </c>
      <c r="Q58" s="32">
        <f t="shared" si="23"/>
        <v>29900</v>
      </c>
      <c r="R58" s="32">
        <f t="shared" si="24"/>
        <v>0</v>
      </c>
    </row>
    <row r="59" spans="1:18" ht="21.4" customHeight="1" x14ac:dyDescent="0.35">
      <c r="A59" s="9" t="s">
        <v>159</v>
      </c>
      <c r="B59" s="10" t="s">
        <v>160</v>
      </c>
      <c r="C59" s="11" t="s">
        <v>161</v>
      </c>
      <c r="D59" s="45">
        <v>85800</v>
      </c>
      <c r="E59" s="45">
        <v>68350</v>
      </c>
      <c r="F59" s="45">
        <f t="shared" si="22"/>
        <v>17450</v>
      </c>
      <c r="G59" s="45"/>
      <c r="H59" s="45"/>
      <c r="I59" s="45"/>
      <c r="J59" s="45"/>
      <c r="K59" s="45"/>
      <c r="L59" s="45"/>
      <c r="M59" s="45">
        <f t="shared" si="1"/>
        <v>0</v>
      </c>
      <c r="N59" s="12">
        <f t="shared" si="2"/>
        <v>17450</v>
      </c>
      <c r="O59" s="46">
        <f t="shared" si="3"/>
        <v>17450</v>
      </c>
      <c r="P59" s="47">
        <f t="shared" si="4"/>
        <v>0</v>
      </c>
      <c r="Q59" s="32">
        <f t="shared" si="23"/>
        <v>17500</v>
      </c>
      <c r="R59" s="32">
        <f t="shared" si="24"/>
        <v>0</v>
      </c>
    </row>
    <row r="60" spans="1:18" ht="21.4" customHeight="1" x14ac:dyDescent="0.35">
      <c r="A60" s="9" t="s">
        <v>162</v>
      </c>
      <c r="B60" s="10" t="s">
        <v>163</v>
      </c>
      <c r="C60" s="11" t="s">
        <v>164</v>
      </c>
      <c r="D60" s="45">
        <v>152170</v>
      </c>
      <c r="E60" s="45">
        <v>117650</v>
      </c>
      <c r="F60" s="45">
        <f t="shared" si="22"/>
        <v>34520</v>
      </c>
      <c r="G60" s="56"/>
      <c r="H60" s="56"/>
      <c r="I60" s="56"/>
      <c r="J60" s="56"/>
      <c r="K60" s="56"/>
      <c r="L60" s="45"/>
      <c r="M60" s="45">
        <f t="shared" si="1"/>
        <v>0</v>
      </c>
      <c r="N60" s="12">
        <f t="shared" si="2"/>
        <v>34520</v>
      </c>
      <c r="O60" s="46">
        <f t="shared" si="3"/>
        <v>34520</v>
      </c>
      <c r="P60" s="47">
        <f t="shared" si="4"/>
        <v>0</v>
      </c>
      <c r="Q60" s="32">
        <f t="shared" si="23"/>
        <v>34600</v>
      </c>
      <c r="R60" s="32">
        <f t="shared" si="24"/>
        <v>0</v>
      </c>
    </row>
    <row r="61" spans="1:18" ht="21.4" customHeight="1" x14ac:dyDescent="0.35">
      <c r="A61" s="9" t="s">
        <v>165</v>
      </c>
      <c r="B61" s="10" t="s">
        <v>166</v>
      </c>
      <c r="C61" s="11" t="s">
        <v>167</v>
      </c>
      <c r="D61" s="45">
        <v>202380</v>
      </c>
      <c r="E61" s="45">
        <v>155700</v>
      </c>
      <c r="F61" s="45">
        <f t="shared" si="22"/>
        <v>46680</v>
      </c>
      <c r="G61" s="45"/>
      <c r="H61" s="45"/>
      <c r="I61" s="45"/>
      <c r="J61" s="45"/>
      <c r="K61" s="45"/>
      <c r="L61" s="45"/>
      <c r="M61" s="45">
        <f t="shared" si="1"/>
        <v>0</v>
      </c>
      <c r="N61" s="12">
        <f t="shared" si="2"/>
        <v>46680</v>
      </c>
      <c r="O61" s="46">
        <f>IF(F61&gt;$M61,F61-$M61,0)</f>
        <v>46680</v>
      </c>
      <c r="P61" s="47">
        <f t="shared" si="4"/>
        <v>0</v>
      </c>
      <c r="Q61" s="32">
        <f t="shared" si="23"/>
        <v>46700</v>
      </c>
      <c r="R61" s="32">
        <f t="shared" si="24"/>
        <v>0</v>
      </c>
    </row>
    <row r="62" spans="1:18" ht="21.4" customHeight="1" x14ac:dyDescent="0.35">
      <c r="A62" s="9" t="s">
        <v>168</v>
      </c>
      <c r="B62" s="10" t="s">
        <v>169</v>
      </c>
      <c r="C62" s="11" t="s">
        <v>170</v>
      </c>
      <c r="D62" s="45">
        <v>246200</v>
      </c>
      <c r="E62" s="45">
        <v>206834.39</v>
      </c>
      <c r="F62" s="45">
        <f t="shared" si="22"/>
        <v>39365.609999999986</v>
      </c>
      <c r="G62" s="45"/>
      <c r="H62" s="45"/>
      <c r="I62" s="45"/>
      <c r="J62" s="45"/>
      <c r="K62" s="45"/>
      <c r="L62" s="45"/>
      <c r="M62" s="45">
        <f t="shared" si="1"/>
        <v>0</v>
      </c>
      <c r="N62" s="12">
        <f t="shared" si="2"/>
        <v>39365.609999999986</v>
      </c>
      <c r="O62" s="46">
        <f t="shared" si="3"/>
        <v>39365.609999999986</v>
      </c>
      <c r="P62" s="47">
        <f t="shared" si="4"/>
        <v>0</v>
      </c>
      <c r="Q62" s="32">
        <f t="shared" si="23"/>
        <v>39400</v>
      </c>
      <c r="R62" s="32">
        <f t="shared" si="24"/>
        <v>0</v>
      </c>
    </row>
    <row r="63" spans="1:18" ht="21.4" customHeight="1" x14ac:dyDescent="0.35">
      <c r="A63" s="9" t="s">
        <v>171</v>
      </c>
      <c r="B63" s="10" t="s">
        <v>172</v>
      </c>
      <c r="C63" s="11" t="s">
        <v>173</v>
      </c>
      <c r="D63" s="45">
        <v>253920</v>
      </c>
      <c r="E63" s="45">
        <v>189537.7</v>
      </c>
      <c r="F63" s="45">
        <f t="shared" si="22"/>
        <v>64382.299999999988</v>
      </c>
      <c r="G63" s="45"/>
      <c r="H63" s="45"/>
      <c r="I63" s="45"/>
      <c r="J63" s="45"/>
      <c r="K63" s="45"/>
      <c r="L63" s="45"/>
      <c r="M63" s="45">
        <f t="shared" si="1"/>
        <v>0</v>
      </c>
      <c r="N63" s="12">
        <f t="shared" si="2"/>
        <v>64382.299999999988</v>
      </c>
      <c r="O63" s="46">
        <f t="shared" si="3"/>
        <v>64382.299999999988</v>
      </c>
      <c r="P63" s="47">
        <f t="shared" si="4"/>
        <v>0</v>
      </c>
      <c r="Q63" s="32">
        <f t="shared" si="23"/>
        <v>64400</v>
      </c>
      <c r="R63" s="32">
        <f t="shared" si="24"/>
        <v>0</v>
      </c>
    </row>
    <row r="64" spans="1:18" ht="21.4" customHeight="1" x14ac:dyDescent="0.35">
      <c r="A64" s="21" t="s">
        <v>174</v>
      </c>
      <c r="B64" s="22" t="s">
        <v>175</v>
      </c>
      <c r="C64" s="14" t="s">
        <v>176</v>
      </c>
      <c r="D64" s="48">
        <v>222900</v>
      </c>
      <c r="E64" s="48">
        <v>184499</v>
      </c>
      <c r="F64" s="48">
        <f t="shared" si="22"/>
        <v>38401</v>
      </c>
      <c r="G64" s="48"/>
      <c r="H64" s="48"/>
      <c r="I64" s="48"/>
      <c r="J64" s="48"/>
      <c r="K64" s="48"/>
      <c r="L64" s="48"/>
      <c r="M64" s="48">
        <f t="shared" si="1"/>
        <v>0</v>
      </c>
      <c r="N64" s="12">
        <f t="shared" si="2"/>
        <v>38401</v>
      </c>
      <c r="O64" s="49">
        <f t="shared" si="3"/>
        <v>38401</v>
      </c>
      <c r="P64" s="47">
        <f t="shared" si="4"/>
        <v>0</v>
      </c>
      <c r="Q64" s="32">
        <f t="shared" si="23"/>
        <v>38500</v>
      </c>
      <c r="R64" s="32">
        <f t="shared" si="24"/>
        <v>0</v>
      </c>
    </row>
    <row r="65" spans="1:18" s="16" customFormat="1" ht="21.4" customHeight="1" x14ac:dyDescent="0.2">
      <c r="A65" s="23"/>
      <c r="B65" s="24"/>
      <c r="C65" s="28" t="s">
        <v>177</v>
      </c>
      <c r="D65" s="26">
        <f t="shared" ref="D65:R65" si="25">SUM(D56:D64)</f>
        <v>1591530</v>
      </c>
      <c r="E65" s="26">
        <f t="shared" si="25"/>
        <v>1269167.0900000001</v>
      </c>
      <c r="F65" s="26">
        <f t="shared" si="25"/>
        <v>322362.90999999997</v>
      </c>
      <c r="G65" s="26">
        <f t="shared" si="25"/>
        <v>0</v>
      </c>
      <c r="H65" s="26">
        <f t="shared" si="25"/>
        <v>0</v>
      </c>
      <c r="I65" s="26">
        <f t="shared" si="25"/>
        <v>0</v>
      </c>
      <c r="J65" s="26">
        <f t="shared" si="25"/>
        <v>0</v>
      </c>
      <c r="K65" s="26">
        <f t="shared" si="25"/>
        <v>0</v>
      </c>
      <c r="L65" s="26">
        <f t="shared" si="25"/>
        <v>0</v>
      </c>
      <c r="M65" s="26">
        <f t="shared" si="25"/>
        <v>0</v>
      </c>
      <c r="N65" s="53">
        <f t="shared" si="25"/>
        <v>322362.90999999997</v>
      </c>
      <c r="O65" s="26">
        <f t="shared" si="25"/>
        <v>322362.90999999997</v>
      </c>
      <c r="P65" s="26">
        <f t="shared" si="25"/>
        <v>0</v>
      </c>
      <c r="Q65" s="27">
        <f t="shared" si="25"/>
        <v>322800</v>
      </c>
      <c r="R65" s="27">
        <f t="shared" si="25"/>
        <v>0</v>
      </c>
    </row>
    <row r="66" spans="1:18" ht="21.4" customHeight="1" x14ac:dyDescent="0.35">
      <c r="A66" s="17" t="s">
        <v>178</v>
      </c>
      <c r="B66" s="18" t="s">
        <v>179</v>
      </c>
      <c r="C66" s="19" t="s">
        <v>180</v>
      </c>
      <c r="D66" s="50">
        <v>140580</v>
      </c>
      <c r="E66" s="50">
        <v>108760</v>
      </c>
      <c r="F66" s="50">
        <f t="shared" ref="F66:F74" si="26">+D66-E66</f>
        <v>31820</v>
      </c>
      <c r="G66" s="50"/>
      <c r="H66" s="50"/>
      <c r="I66" s="50"/>
      <c r="J66" s="50"/>
      <c r="K66" s="50"/>
      <c r="L66" s="50"/>
      <c r="M66" s="50">
        <f t="shared" ref="M66:M102" si="27">SUM(G66:L66)</f>
        <v>0</v>
      </c>
      <c r="N66" s="12">
        <f t="shared" ref="N66:N102" si="28">+F66-M66</f>
        <v>31820</v>
      </c>
      <c r="O66" s="51">
        <f t="shared" ref="O66:O102" si="29">IF(F66&gt;$M66,F66-$M66,0)</f>
        <v>31820</v>
      </c>
      <c r="P66" s="47">
        <f t="shared" si="4"/>
        <v>0</v>
      </c>
      <c r="Q66" s="32">
        <f t="shared" ref="Q66:R102" si="30">CEILING(O66,100)</f>
        <v>31900</v>
      </c>
      <c r="R66" s="32">
        <f t="shared" si="30"/>
        <v>0</v>
      </c>
    </row>
    <row r="67" spans="1:18" ht="21.4" customHeight="1" x14ac:dyDescent="0.35">
      <c r="A67" s="9" t="s">
        <v>178</v>
      </c>
      <c r="B67" s="10" t="s">
        <v>181</v>
      </c>
      <c r="C67" s="11" t="s">
        <v>182</v>
      </c>
      <c r="D67" s="45">
        <v>432020</v>
      </c>
      <c r="E67" s="45">
        <v>344004</v>
      </c>
      <c r="F67" s="45">
        <f t="shared" si="26"/>
        <v>88016</v>
      </c>
      <c r="G67" s="45"/>
      <c r="H67" s="56"/>
      <c r="I67" s="45"/>
      <c r="J67" s="45"/>
      <c r="K67" s="45"/>
      <c r="L67" s="45"/>
      <c r="M67" s="45">
        <f t="shared" si="27"/>
        <v>0</v>
      </c>
      <c r="N67" s="12">
        <f t="shared" si="28"/>
        <v>88016</v>
      </c>
      <c r="O67" s="46">
        <f t="shared" si="29"/>
        <v>88016</v>
      </c>
      <c r="P67" s="47">
        <f t="shared" ref="P67:P92" si="31">-IF(F67&lt;$M67,F67-$M67,0)</f>
        <v>0</v>
      </c>
      <c r="Q67" s="32">
        <f t="shared" si="30"/>
        <v>88100</v>
      </c>
      <c r="R67" s="32">
        <f t="shared" si="30"/>
        <v>0</v>
      </c>
    </row>
    <row r="68" spans="1:18" ht="21.4" customHeight="1" x14ac:dyDescent="0.35">
      <c r="A68" s="9" t="s">
        <v>183</v>
      </c>
      <c r="B68" s="10" t="s">
        <v>184</v>
      </c>
      <c r="C68" s="11" t="s">
        <v>185</v>
      </c>
      <c r="D68" s="45">
        <v>196850</v>
      </c>
      <c r="E68" s="45">
        <v>157284</v>
      </c>
      <c r="F68" s="45">
        <f t="shared" si="26"/>
        <v>39566</v>
      </c>
      <c r="G68" s="45"/>
      <c r="H68" s="45"/>
      <c r="I68" s="45"/>
      <c r="J68" s="45"/>
      <c r="K68" s="45"/>
      <c r="L68" s="45"/>
      <c r="M68" s="45">
        <f t="shared" si="27"/>
        <v>0</v>
      </c>
      <c r="N68" s="12">
        <f t="shared" si="28"/>
        <v>39566</v>
      </c>
      <c r="O68" s="46">
        <f t="shared" si="29"/>
        <v>39566</v>
      </c>
      <c r="P68" s="47">
        <f t="shared" si="31"/>
        <v>0</v>
      </c>
      <c r="Q68" s="32">
        <f t="shared" si="30"/>
        <v>39600</v>
      </c>
      <c r="R68" s="32">
        <f t="shared" si="30"/>
        <v>0</v>
      </c>
    </row>
    <row r="69" spans="1:18" ht="21.4" customHeight="1" x14ac:dyDescent="0.35">
      <c r="A69" s="9" t="s">
        <v>186</v>
      </c>
      <c r="B69" s="10" t="s">
        <v>187</v>
      </c>
      <c r="C69" s="11" t="s">
        <v>188</v>
      </c>
      <c r="D69" s="45">
        <v>128730</v>
      </c>
      <c r="E69" s="45">
        <v>104708</v>
      </c>
      <c r="F69" s="45">
        <f t="shared" si="26"/>
        <v>24022</v>
      </c>
      <c r="G69" s="45"/>
      <c r="H69" s="45"/>
      <c r="I69" s="45"/>
      <c r="J69" s="45"/>
      <c r="K69" s="45"/>
      <c r="L69" s="45"/>
      <c r="M69" s="45">
        <f t="shared" si="27"/>
        <v>0</v>
      </c>
      <c r="N69" s="12">
        <f t="shared" si="28"/>
        <v>24022</v>
      </c>
      <c r="O69" s="46">
        <f t="shared" si="29"/>
        <v>24022</v>
      </c>
      <c r="P69" s="47">
        <f t="shared" si="31"/>
        <v>0</v>
      </c>
      <c r="Q69" s="32">
        <f t="shared" si="30"/>
        <v>24100</v>
      </c>
      <c r="R69" s="32">
        <f t="shared" si="30"/>
        <v>0</v>
      </c>
    </row>
    <row r="70" spans="1:18" ht="21.4" customHeight="1" x14ac:dyDescent="0.35">
      <c r="A70" s="9" t="s">
        <v>189</v>
      </c>
      <c r="B70" s="10" t="s">
        <v>190</v>
      </c>
      <c r="C70" s="11" t="s">
        <v>191</v>
      </c>
      <c r="D70" s="45">
        <v>103200</v>
      </c>
      <c r="E70" s="45">
        <v>81771</v>
      </c>
      <c r="F70" s="45">
        <f t="shared" si="26"/>
        <v>21429</v>
      </c>
      <c r="G70" s="45"/>
      <c r="H70" s="45"/>
      <c r="I70" s="45"/>
      <c r="J70" s="45"/>
      <c r="K70" s="45"/>
      <c r="L70" s="45"/>
      <c r="M70" s="45">
        <f t="shared" si="27"/>
        <v>0</v>
      </c>
      <c r="N70" s="12">
        <f t="shared" si="28"/>
        <v>21429</v>
      </c>
      <c r="O70" s="46">
        <f t="shared" si="29"/>
        <v>21429</v>
      </c>
      <c r="P70" s="47">
        <f t="shared" si="31"/>
        <v>0</v>
      </c>
      <c r="Q70" s="32">
        <f t="shared" si="30"/>
        <v>21500</v>
      </c>
      <c r="R70" s="32">
        <f t="shared" si="30"/>
        <v>0</v>
      </c>
    </row>
    <row r="71" spans="1:18" ht="21.4" customHeight="1" x14ac:dyDescent="0.35">
      <c r="A71" s="9" t="s">
        <v>192</v>
      </c>
      <c r="B71" s="10" t="s">
        <v>193</v>
      </c>
      <c r="C71" s="11" t="s">
        <v>194</v>
      </c>
      <c r="D71" s="45">
        <v>51440</v>
      </c>
      <c r="E71" s="45">
        <v>41030</v>
      </c>
      <c r="F71" s="45">
        <f t="shared" si="26"/>
        <v>10410</v>
      </c>
      <c r="G71" s="45"/>
      <c r="H71" s="45"/>
      <c r="I71" s="45"/>
      <c r="J71" s="45"/>
      <c r="K71" s="45"/>
      <c r="L71" s="45"/>
      <c r="M71" s="45">
        <f t="shared" si="27"/>
        <v>0</v>
      </c>
      <c r="N71" s="12">
        <f t="shared" si="28"/>
        <v>10410</v>
      </c>
      <c r="O71" s="46">
        <f t="shared" si="29"/>
        <v>10410</v>
      </c>
      <c r="P71" s="47">
        <f t="shared" si="31"/>
        <v>0</v>
      </c>
      <c r="Q71" s="32">
        <f t="shared" si="30"/>
        <v>10500</v>
      </c>
      <c r="R71" s="32">
        <f t="shared" si="30"/>
        <v>0</v>
      </c>
    </row>
    <row r="72" spans="1:18" ht="21.4" customHeight="1" x14ac:dyDescent="0.35">
      <c r="A72" s="9" t="s">
        <v>195</v>
      </c>
      <c r="B72" s="10" t="s">
        <v>196</v>
      </c>
      <c r="C72" s="11" t="s">
        <v>197</v>
      </c>
      <c r="D72" s="45">
        <v>254000</v>
      </c>
      <c r="E72" s="45">
        <v>199783</v>
      </c>
      <c r="F72" s="45">
        <f t="shared" si="26"/>
        <v>54217</v>
      </c>
      <c r="G72" s="45"/>
      <c r="H72" s="45"/>
      <c r="I72" s="45"/>
      <c r="J72" s="45"/>
      <c r="K72" s="45"/>
      <c r="L72" s="45"/>
      <c r="M72" s="45">
        <f t="shared" si="27"/>
        <v>0</v>
      </c>
      <c r="N72" s="12">
        <f t="shared" si="28"/>
        <v>54217</v>
      </c>
      <c r="O72" s="46">
        <f t="shared" si="29"/>
        <v>54217</v>
      </c>
      <c r="P72" s="47">
        <f t="shared" si="31"/>
        <v>0</v>
      </c>
      <c r="Q72" s="32">
        <f t="shared" si="30"/>
        <v>54300</v>
      </c>
      <c r="R72" s="32">
        <f t="shared" si="30"/>
        <v>0</v>
      </c>
    </row>
    <row r="73" spans="1:18" ht="21.4" customHeight="1" x14ac:dyDescent="0.35">
      <c r="A73" s="9" t="s">
        <v>198</v>
      </c>
      <c r="B73" s="10" t="s">
        <v>199</v>
      </c>
      <c r="C73" s="11" t="s">
        <v>200</v>
      </c>
      <c r="D73" s="45">
        <v>120030</v>
      </c>
      <c r="E73" s="45">
        <v>96240</v>
      </c>
      <c r="F73" s="45">
        <f t="shared" si="26"/>
        <v>23790</v>
      </c>
      <c r="G73" s="56"/>
      <c r="H73" s="56"/>
      <c r="I73" s="56"/>
      <c r="J73" s="56"/>
      <c r="K73" s="45"/>
      <c r="L73" s="45"/>
      <c r="M73" s="45">
        <f t="shared" si="27"/>
        <v>0</v>
      </c>
      <c r="N73" s="12">
        <f t="shared" si="28"/>
        <v>23790</v>
      </c>
      <c r="O73" s="46">
        <f t="shared" si="29"/>
        <v>23790</v>
      </c>
      <c r="P73" s="47">
        <f t="shared" si="31"/>
        <v>0</v>
      </c>
      <c r="Q73" s="32">
        <f t="shared" si="30"/>
        <v>23800</v>
      </c>
      <c r="R73" s="32">
        <f t="shared" si="30"/>
        <v>0</v>
      </c>
    </row>
    <row r="74" spans="1:18" ht="21.4" customHeight="1" x14ac:dyDescent="0.35">
      <c r="A74" s="21" t="s">
        <v>201</v>
      </c>
      <c r="B74" s="22" t="s">
        <v>202</v>
      </c>
      <c r="C74" s="14" t="s">
        <v>203</v>
      </c>
      <c r="D74" s="48">
        <v>143820</v>
      </c>
      <c r="E74" s="48">
        <v>121980</v>
      </c>
      <c r="F74" s="48">
        <f t="shared" si="26"/>
        <v>21840</v>
      </c>
      <c r="G74" s="57"/>
      <c r="H74" s="57"/>
      <c r="I74" s="57"/>
      <c r="J74" s="57"/>
      <c r="K74" s="48"/>
      <c r="L74" s="48"/>
      <c r="M74" s="48">
        <f t="shared" si="27"/>
        <v>0</v>
      </c>
      <c r="N74" s="12">
        <f t="shared" si="28"/>
        <v>21840</v>
      </c>
      <c r="O74" s="49">
        <f t="shared" si="29"/>
        <v>21840</v>
      </c>
      <c r="P74" s="47">
        <f t="shared" si="31"/>
        <v>0</v>
      </c>
      <c r="Q74" s="32">
        <f t="shared" si="30"/>
        <v>21900</v>
      </c>
      <c r="R74" s="32">
        <f t="shared" si="30"/>
        <v>0</v>
      </c>
    </row>
    <row r="75" spans="1:18" s="16" customFormat="1" ht="21.4" customHeight="1" x14ac:dyDescent="0.2">
      <c r="A75" s="34"/>
      <c r="B75" s="24"/>
      <c r="C75" s="28" t="s">
        <v>204</v>
      </c>
      <c r="D75" s="26">
        <f t="shared" ref="D75:R75" si="32">SUM(D66:D74)</f>
        <v>1570670</v>
      </c>
      <c r="E75" s="26">
        <f t="shared" si="32"/>
        <v>1255560</v>
      </c>
      <c r="F75" s="26">
        <f t="shared" si="32"/>
        <v>315110</v>
      </c>
      <c r="G75" s="26">
        <f t="shared" si="32"/>
        <v>0</v>
      </c>
      <c r="H75" s="26">
        <f t="shared" si="32"/>
        <v>0</v>
      </c>
      <c r="I75" s="26">
        <f t="shared" si="32"/>
        <v>0</v>
      </c>
      <c r="J75" s="26">
        <f t="shared" si="32"/>
        <v>0</v>
      </c>
      <c r="K75" s="26">
        <f t="shared" si="32"/>
        <v>0</v>
      </c>
      <c r="L75" s="26">
        <f t="shared" si="32"/>
        <v>0</v>
      </c>
      <c r="M75" s="26">
        <f t="shared" si="32"/>
        <v>0</v>
      </c>
      <c r="N75" s="53">
        <f t="shared" si="32"/>
        <v>315110</v>
      </c>
      <c r="O75" s="26">
        <f t="shared" si="32"/>
        <v>315110</v>
      </c>
      <c r="P75" s="26">
        <f t="shared" si="32"/>
        <v>0</v>
      </c>
      <c r="Q75" s="27">
        <f t="shared" si="32"/>
        <v>315700</v>
      </c>
      <c r="R75" s="27">
        <f t="shared" si="32"/>
        <v>0</v>
      </c>
    </row>
    <row r="76" spans="1:18" ht="21.4" customHeight="1" x14ac:dyDescent="0.35">
      <c r="A76" s="17" t="s">
        <v>205</v>
      </c>
      <c r="B76" s="18" t="s">
        <v>206</v>
      </c>
      <c r="C76" s="19" t="s">
        <v>207</v>
      </c>
      <c r="D76" s="50">
        <v>179220</v>
      </c>
      <c r="E76" s="50">
        <v>141841</v>
      </c>
      <c r="F76" s="50">
        <f t="shared" ref="F76:F83" si="33">+D76-E76</f>
        <v>37379</v>
      </c>
      <c r="G76" s="50"/>
      <c r="H76" s="50"/>
      <c r="I76" s="50"/>
      <c r="J76" s="50"/>
      <c r="K76" s="50"/>
      <c r="L76" s="50"/>
      <c r="M76" s="50">
        <f t="shared" si="27"/>
        <v>0</v>
      </c>
      <c r="N76" s="12">
        <f t="shared" si="28"/>
        <v>37379</v>
      </c>
      <c r="O76" s="51">
        <f t="shared" si="29"/>
        <v>37379</v>
      </c>
      <c r="P76" s="47">
        <f t="shared" si="31"/>
        <v>0</v>
      </c>
      <c r="Q76" s="32">
        <f t="shared" si="30"/>
        <v>37400</v>
      </c>
      <c r="R76" s="32">
        <f t="shared" si="30"/>
        <v>0</v>
      </c>
    </row>
    <row r="77" spans="1:18" s="16" customFormat="1" ht="21.4" customHeight="1" x14ac:dyDescent="0.35">
      <c r="A77" s="35" t="s">
        <v>205</v>
      </c>
      <c r="B77" s="36" t="s">
        <v>208</v>
      </c>
      <c r="C77" s="11" t="s">
        <v>209</v>
      </c>
      <c r="D77" s="45">
        <v>279180</v>
      </c>
      <c r="E77" s="45">
        <v>225839</v>
      </c>
      <c r="F77" s="45">
        <f t="shared" si="33"/>
        <v>53341</v>
      </c>
      <c r="G77" s="45"/>
      <c r="H77" s="45"/>
      <c r="I77" s="45"/>
      <c r="J77" s="45"/>
      <c r="K77" s="45"/>
      <c r="L77" s="45"/>
      <c r="M77" s="45">
        <f t="shared" si="27"/>
        <v>0</v>
      </c>
      <c r="N77" s="12">
        <f t="shared" si="28"/>
        <v>53341</v>
      </c>
      <c r="O77" s="46">
        <f t="shared" si="29"/>
        <v>53341</v>
      </c>
      <c r="P77" s="47">
        <f t="shared" si="31"/>
        <v>0</v>
      </c>
      <c r="Q77" s="32">
        <f t="shared" si="30"/>
        <v>53400</v>
      </c>
      <c r="R77" s="32">
        <f t="shared" si="30"/>
        <v>0</v>
      </c>
    </row>
    <row r="78" spans="1:18" ht="21.4" customHeight="1" x14ac:dyDescent="0.35">
      <c r="A78" s="9" t="s">
        <v>210</v>
      </c>
      <c r="B78" s="10" t="s">
        <v>211</v>
      </c>
      <c r="C78" s="11" t="s">
        <v>212</v>
      </c>
      <c r="D78" s="45">
        <v>95100</v>
      </c>
      <c r="E78" s="45">
        <v>74363</v>
      </c>
      <c r="F78" s="45">
        <f t="shared" si="33"/>
        <v>20737</v>
      </c>
      <c r="G78" s="45"/>
      <c r="H78" s="45"/>
      <c r="I78" s="45"/>
      <c r="J78" s="45"/>
      <c r="K78" s="45"/>
      <c r="L78" s="45"/>
      <c r="M78" s="45">
        <f t="shared" si="27"/>
        <v>0</v>
      </c>
      <c r="N78" s="12">
        <f t="shared" si="28"/>
        <v>20737</v>
      </c>
      <c r="O78" s="46">
        <f t="shared" si="29"/>
        <v>20737</v>
      </c>
      <c r="P78" s="47">
        <f t="shared" si="31"/>
        <v>0</v>
      </c>
      <c r="Q78" s="32">
        <f t="shared" si="30"/>
        <v>20800</v>
      </c>
      <c r="R78" s="32">
        <f t="shared" si="30"/>
        <v>0</v>
      </c>
    </row>
    <row r="79" spans="1:18" ht="21.4" customHeight="1" x14ac:dyDescent="0.35">
      <c r="A79" s="9" t="s">
        <v>213</v>
      </c>
      <c r="B79" s="10" t="s">
        <v>214</v>
      </c>
      <c r="C79" s="11" t="s">
        <v>215</v>
      </c>
      <c r="D79" s="45">
        <v>189040</v>
      </c>
      <c r="E79" s="45">
        <v>150769</v>
      </c>
      <c r="F79" s="45">
        <f t="shared" si="33"/>
        <v>38271</v>
      </c>
      <c r="G79" s="45"/>
      <c r="H79" s="45"/>
      <c r="I79" s="45"/>
      <c r="J79" s="45"/>
      <c r="K79" s="45"/>
      <c r="L79" s="45"/>
      <c r="M79" s="45">
        <f t="shared" si="27"/>
        <v>0</v>
      </c>
      <c r="N79" s="12">
        <f t="shared" si="28"/>
        <v>38271</v>
      </c>
      <c r="O79" s="46">
        <f t="shared" si="29"/>
        <v>38271</v>
      </c>
      <c r="P79" s="47">
        <f t="shared" si="31"/>
        <v>0</v>
      </c>
      <c r="Q79" s="32">
        <f t="shared" si="30"/>
        <v>38300</v>
      </c>
      <c r="R79" s="32">
        <f t="shared" si="30"/>
        <v>0</v>
      </c>
    </row>
    <row r="80" spans="1:18" ht="21.4" customHeight="1" x14ac:dyDescent="0.35">
      <c r="A80" s="9" t="s">
        <v>216</v>
      </c>
      <c r="B80" s="10" t="s">
        <v>217</v>
      </c>
      <c r="C80" s="11" t="s">
        <v>218</v>
      </c>
      <c r="D80" s="45">
        <v>44470</v>
      </c>
      <c r="E80" s="45">
        <v>32778</v>
      </c>
      <c r="F80" s="45">
        <f t="shared" si="33"/>
        <v>11692</v>
      </c>
      <c r="G80" s="45"/>
      <c r="H80" s="45"/>
      <c r="I80" s="45"/>
      <c r="J80" s="45"/>
      <c r="K80" s="45"/>
      <c r="L80" s="45"/>
      <c r="M80" s="45">
        <f t="shared" si="27"/>
        <v>0</v>
      </c>
      <c r="N80" s="12">
        <f t="shared" si="28"/>
        <v>11692</v>
      </c>
      <c r="O80" s="46">
        <f t="shared" si="29"/>
        <v>11692</v>
      </c>
      <c r="P80" s="47">
        <f t="shared" si="31"/>
        <v>0</v>
      </c>
      <c r="Q80" s="32">
        <f t="shared" si="30"/>
        <v>11700</v>
      </c>
      <c r="R80" s="32">
        <f t="shared" si="30"/>
        <v>0</v>
      </c>
    </row>
    <row r="81" spans="1:18" ht="21.4" customHeight="1" x14ac:dyDescent="0.35">
      <c r="A81" s="9" t="s">
        <v>219</v>
      </c>
      <c r="B81" s="10" t="s">
        <v>220</v>
      </c>
      <c r="C81" s="11" t="s">
        <v>221</v>
      </c>
      <c r="D81" s="45">
        <v>140160</v>
      </c>
      <c r="E81" s="45">
        <v>114247</v>
      </c>
      <c r="F81" s="45">
        <f t="shared" si="33"/>
        <v>25913</v>
      </c>
      <c r="G81" s="45"/>
      <c r="H81" s="45"/>
      <c r="I81" s="45"/>
      <c r="J81" s="45"/>
      <c r="K81" s="45"/>
      <c r="L81" s="45"/>
      <c r="M81" s="45">
        <f t="shared" si="27"/>
        <v>0</v>
      </c>
      <c r="N81" s="12">
        <f t="shared" si="28"/>
        <v>25913</v>
      </c>
      <c r="O81" s="46">
        <f t="shared" si="29"/>
        <v>25913</v>
      </c>
      <c r="P81" s="47">
        <f t="shared" si="31"/>
        <v>0</v>
      </c>
      <c r="Q81" s="32">
        <f t="shared" si="30"/>
        <v>26000</v>
      </c>
      <c r="R81" s="32">
        <f t="shared" si="30"/>
        <v>0</v>
      </c>
    </row>
    <row r="82" spans="1:18" ht="21.4" customHeight="1" x14ac:dyDescent="0.35">
      <c r="A82" s="9" t="s">
        <v>222</v>
      </c>
      <c r="B82" s="10" t="s">
        <v>223</v>
      </c>
      <c r="C82" s="11" t="s">
        <v>224</v>
      </c>
      <c r="D82" s="45">
        <v>92610</v>
      </c>
      <c r="E82" s="45">
        <v>74872</v>
      </c>
      <c r="F82" s="45">
        <f t="shared" si="33"/>
        <v>17738</v>
      </c>
      <c r="G82" s="45"/>
      <c r="H82" s="45"/>
      <c r="I82" s="45"/>
      <c r="J82" s="45"/>
      <c r="K82" s="45"/>
      <c r="L82" s="45"/>
      <c r="M82" s="45">
        <f t="shared" si="27"/>
        <v>0</v>
      </c>
      <c r="N82" s="12">
        <f t="shared" si="28"/>
        <v>17738</v>
      </c>
      <c r="O82" s="46">
        <f t="shared" si="29"/>
        <v>17738</v>
      </c>
      <c r="P82" s="47">
        <f t="shared" si="31"/>
        <v>0</v>
      </c>
      <c r="Q82" s="32">
        <f t="shared" si="30"/>
        <v>17800</v>
      </c>
      <c r="R82" s="32">
        <f t="shared" si="30"/>
        <v>0</v>
      </c>
    </row>
    <row r="83" spans="1:18" ht="21.4" customHeight="1" x14ac:dyDescent="0.35">
      <c r="A83" s="21" t="s">
        <v>225</v>
      </c>
      <c r="B83" s="22" t="s">
        <v>226</v>
      </c>
      <c r="C83" s="14" t="s">
        <v>227</v>
      </c>
      <c r="D83" s="48">
        <v>42700</v>
      </c>
      <c r="E83" s="48">
        <v>34135.57</v>
      </c>
      <c r="F83" s="48">
        <f t="shared" si="33"/>
        <v>8564.43</v>
      </c>
      <c r="G83" s="48"/>
      <c r="H83" s="48"/>
      <c r="I83" s="48"/>
      <c r="J83" s="48"/>
      <c r="K83" s="48"/>
      <c r="L83" s="48"/>
      <c r="M83" s="48">
        <f t="shared" si="27"/>
        <v>0</v>
      </c>
      <c r="N83" s="12">
        <f t="shared" si="28"/>
        <v>8564.43</v>
      </c>
      <c r="O83" s="49">
        <f t="shared" si="29"/>
        <v>8564.43</v>
      </c>
      <c r="P83" s="47">
        <f t="shared" si="31"/>
        <v>0</v>
      </c>
      <c r="Q83" s="32">
        <f t="shared" si="30"/>
        <v>8600</v>
      </c>
      <c r="R83" s="32">
        <f t="shared" si="30"/>
        <v>0</v>
      </c>
    </row>
    <row r="84" spans="1:18" s="16" customFormat="1" ht="21.4" customHeight="1" x14ac:dyDescent="0.2">
      <c r="A84" s="23"/>
      <c r="B84" s="25"/>
      <c r="C84" s="66" t="s">
        <v>228</v>
      </c>
      <c r="D84" s="26">
        <f t="shared" ref="D84:R84" si="34">SUM(D76:D83)</f>
        <v>1062480</v>
      </c>
      <c r="E84" s="26">
        <f t="shared" si="34"/>
        <v>848844.57</v>
      </c>
      <c r="F84" s="26">
        <f t="shared" si="34"/>
        <v>213635.43</v>
      </c>
      <c r="G84" s="26">
        <f t="shared" si="34"/>
        <v>0</v>
      </c>
      <c r="H84" s="26">
        <f t="shared" si="34"/>
        <v>0</v>
      </c>
      <c r="I84" s="26">
        <f t="shared" si="34"/>
        <v>0</v>
      </c>
      <c r="J84" s="26">
        <f t="shared" si="34"/>
        <v>0</v>
      </c>
      <c r="K84" s="26">
        <f t="shared" si="34"/>
        <v>0</v>
      </c>
      <c r="L84" s="26">
        <f t="shared" si="34"/>
        <v>0</v>
      </c>
      <c r="M84" s="26">
        <f t="shared" si="34"/>
        <v>0</v>
      </c>
      <c r="N84" s="53">
        <f t="shared" si="34"/>
        <v>213635.43</v>
      </c>
      <c r="O84" s="26">
        <f t="shared" si="34"/>
        <v>213635.43</v>
      </c>
      <c r="P84" s="26">
        <f t="shared" si="34"/>
        <v>0</v>
      </c>
      <c r="Q84" s="27">
        <f t="shared" si="34"/>
        <v>214000</v>
      </c>
      <c r="R84" s="27">
        <f t="shared" si="34"/>
        <v>0</v>
      </c>
    </row>
    <row r="85" spans="1:18" ht="22.35" customHeight="1" x14ac:dyDescent="0.35">
      <c r="A85" s="17" t="s">
        <v>229</v>
      </c>
      <c r="B85" s="18" t="s">
        <v>230</v>
      </c>
      <c r="C85" s="19" t="s">
        <v>231</v>
      </c>
      <c r="D85" s="50">
        <v>487200</v>
      </c>
      <c r="E85" s="50">
        <v>383790</v>
      </c>
      <c r="F85" s="50">
        <f t="shared" ref="F85:F92" si="35">+D85-E85</f>
        <v>103410</v>
      </c>
      <c r="G85" s="50"/>
      <c r="H85" s="50"/>
      <c r="I85" s="50"/>
      <c r="J85" s="50"/>
      <c r="K85" s="50"/>
      <c r="L85" s="50"/>
      <c r="M85" s="50">
        <f t="shared" si="27"/>
        <v>0</v>
      </c>
      <c r="N85" s="12">
        <f t="shared" si="28"/>
        <v>103410</v>
      </c>
      <c r="O85" s="51">
        <f>IF(F85&gt;$M85,F85-$M85,0)</f>
        <v>103410</v>
      </c>
      <c r="P85" s="47">
        <f t="shared" si="31"/>
        <v>0</v>
      </c>
      <c r="Q85" s="32">
        <f t="shared" si="30"/>
        <v>103500</v>
      </c>
      <c r="R85" s="32">
        <f t="shared" si="30"/>
        <v>0</v>
      </c>
    </row>
    <row r="86" spans="1:18" ht="22.35" customHeight="1" x14ac:dyDescent="0.35">
      <c r="A86" s="9" t="s">
        <v>229</v>
      </c>
      <c r="B86" s="10" t="s">
        <v>232</v>
      </c>
      <c r="C86" s="11" t="s">
        <v>233</v>
      </c>
      <c r="D86" s="45">
        <v>320700</v>
      </c>
      <c r="E86" s="45">
        <v>209591</v>
      </c>
      <c r="F86" s="45">
        <f t="shared" si="35"/>
        <v>111109</v>
      </c>
      <c r="G86" s="76"/>
      <c r="H86" s="76"/>
      <c r="I86" s="76"/>
      <c r="J86" s="81"/>
      <c r="K86" s="81"/>
      <c r="L86" s="81"/>
      <c r="M86" s="45">
        <f t="shared" si="27"/>
        <v>0</v>
      </c>
      <c r="N86" s="12">
        <f t="shared" si="28"/>
        <v>111109</v>
      </c>
      <c r="O86" s="46">
        <f t="shared" si="29"/>
        <v>111109</v>
      </c>
      <c r="P86" s="47">
        <f t="shared" si="31"/>
        <v>0</v>
      </c>
      <c r="Q86" s="32">
        <f t="shared" si="30"/>
        <v>111200</v>
      </c>
      <c r="R86" s="32">
        <f t="shared" si="30"/>
        <v>0</v>
      </c>
    </row>
    <row r="87" spans="1:18" ht="22.35" customHeight="1" x14ac:dyDescent="0.35">
      <c r="A87" s="9" t="s">
        <v>234</v>
      </c>
      <c r="B87" s="10" t="s">
        <v>235</v>
      </c>
      <c r="C87" s="11" t="s">
        <v>236</v>
      </c>
      <c r="D87" s="45">
        <v>145500</v>
      </c>
      <c r="E87" s="45">
        <v>116638</v>
      </c>
      <c r="F87" s="45">
        <f t="shared" si="35"/>
        <v>28862</v>
      </c>
      <c r="G87" s="45"/>
      <c r="H87" s="45"/>
      <c r="I87" s="45"/>
      <c r="J87" s="45"/>
      <c r="K87" s="45"/>
      <c r="L87" s="45"/>
      <c r="M87" s="45">
        <f t="shared" si="27"/>
        <v>0</v>
      </c>
      <c r="N87" s="12">
        <f t="shared" si="28"/>
        <v>28862</v>
      </c>
      <c r="O87" s="46">
        <f t="shared" si="29"/>
        <v>28862</v>
      </c>
      <c r="P87" s="47">
        <f t="shared" si="31"/>
        <v>0</v>
      </c>
      <c r="Q87" s="32">
        <f t="shared" si="30"/>
        <v>28900</v>
      </c>
      <c r="R87" s="32">
        <f t="shared" si="30"/>
        <v>0</v>
      </c>
    </row>
    <row r="88" spans="1:18" ht="22.35" customHeight="1" x14ac:dyDescent="0.35">
      <c r="A88" s="9" t="s">
        <v>237</v>
      </c>
      <c r="B88" s="10" t="s">
        <v>238</v>
      </c>
      <c r="C88" s="11" t="s">
        <v>239</v>
      </c>
      <c r="D88" s="45">
        <v>60730</v>
      </c>
      <c r="E88" s="45">
        <v>47491</v>
      </c>
      <c r="F88" s="45">
        <f t="shared" si="35"/>
        <v>13239</v>
      </c>
      <c r="G88" s="45"/>
      <c r="H88" s="45"/>
      <c r="I88" s="45"/>
      <c r="J88" s="45"/>
      <c r="K88" s="45"/>
      <c r="L88" s="45"/>
      <c r="M88" s="45">
        <f t="shared" si="27"/>
        <v>0</v>
      </c>
      <c r="N88" s="12">
        <f t="shared" si="28"/>
        <v>13239</v>
      </c>
      <c r="O88" s="46">
        <f t="shared" si="29"/>
        <v>13239</v>
      </c>
      <c r="P88" s="47">
        <f t="shared" si="31"/>
        <v>0</v>
      </c>
      <c r="Q88" s="32">
        <f t="shared" si="30"/>
        <v>13300</v>
      </c>
      <c r="R88" s="32">
        <f t="shared" si="30"/>
        <v>0</v>
      </c>
    </row>
    <row r="89" spans="1:18" ht="22.35" customHeight="1" x14ac:dyDescent="0.35">
      <c r="A89" s="9" t="s">
        <v>240</v>
      </c>
      <c r="B89" s="10" t="s">
        <v>241</v>
      </c>
      <c r="C89" s="11" t="s">
        <v>242</v>
      </c>
      <c r="D89" s="45">
        <v>324640</v>
      </c>
      <c r="E89" s="45">
        <v>256312</v>
      </c>
      <c r="F89" s="45">
        <f t="shared" si="35"/>
        <v>68328</v>
      </c>
      <c r="G89" s="58"/>
      <c r="H89" s="58"/>
      <c r="I89" s="58"/>
      <c r="J89" s="58"/>
      <c r="K89" s="58"/>
      <c r="L89" s="58"/>
      <c r="M89" s="45">
        <f t="shared" si="27"/>
        <v>0</v>
      </c>
      <c r="N89" s="12">
        <f t="shared" si="28"/>
        <v>68328</v>
      </c>
      <c r="O89" s="46">
        <f t="shared" si="29"/>
        <v>68328</v>
      </c>
      <c r="P89" s="47">
        <f t="shared" si="31"/>
        <v>0</v>
      </c>
      <c r="Q89" s="32">
        <f t="shared" si="30"/>
        <v>68400</v>
      </c>
      <c r="R89" s="32">
        <f t="shared" si="30"/>
        <v>0</v>
      </c>
    </row>
    <row r="90" spans="1:18" ht="22.35" customHeight="1" x14ac:dyDescent="0.35">
      <c r="A90" s="9" t="s">
        <v>243</v>
      </c>
      <c r="B90" s="10" t="s">
        <v>244</v>
      </c>
      <c r="C90" s="11" t="s">
        <v>245</v>
      </c>
      <c r="D90" s="45">
        <v>401640</v>
      </c>
      <c r="E90" s="45">
        <v>283014</v>
      </c>
      <c r="F90" s="45">
        <f t="shared" si="35"/>
        <v>118626</v>
      </c>
      <c r="G90" s="78"/>
      <c r="H90" s="78"/>
      <c r="I90" s="78"/>
      <c r="J90" s="78"/>
      <c r="K90" s="78"/>
      <c r="L90" s="78"/>
      <c r="M90" s="45">
        <f t="shared" si="27"/>
        <v>0</v>
      </c>
      <c r="N90" s="12">
        <f t="shared" si="28"/>
        <v>118626</v>
      </c>
      <c r="O90" s="46">
        <f t="shared" si="29"/>
        <v>118626</v>
      </c>
      <c r="P90" s="47">
        <f t="shared" si="31"/>
        <v>0</v>
      </c>
      <c r="Q90" s="32">
        <f t="shared" si="30"/>
        <v>118700</v>
      </c>
      <c r="R90" s="32">
        <f t="shared" si="30"/>
        <v>0</v>
      </c>
    </row>
    <row r="91" spans="1:18" ht="22.35" customHeight="1" x14ac:dyDescent="0.35">
      <c r="A91" s="9" t="s">
        <v>246</v>
      </c>
      <c r="B91" s="10" t="s">
        <v>247</v>
      </c>
      <c r="C91" s="11" t="s">
        <v>248</v>
      </c>
      <c r="D91" s="45">
        <v>433800</v>
      </c>
      <c r="E91" s="45">
        <v>318212</v>
      </c>
      <c r="F91" s="45">
        <f t="shared" si="35"/>
        <v>115588</v>
      </c>
      <c r="G91" s="56"/>
      <c r="H91" s="56"/>
      <c r="I91" s="56"/>
      <c r="J91" s="56"/>
      <c r="K91" s="56"/>
      <c r="L91" s="56"/>
      <c r="M91" s="45">
        <f t="shared" si="27"/>
        <v>0</v>
      </c>
      <c r="N91" s="12">
        <f t="shared" si="28"/>
        <v>115588</v>
      </c>
      <c r="O91" s="46">
        <f t="shared" si="29"/>
        <v>115588</v>
      </c>
      <c r="P91" s="47">
        <f t="shared" si="31"/>
        <v>0</v>
      </c>
      <c r="Q91" s="32">
        <f t="shared" si="30"/>
        <v>115600</v>
      </c>
      <c r="R91" s="32">
        <f t="shared" si="30"/>
        <v>0</v>
      </c>
    </row>
    <row r="92" spans="1:18" ht="22.35" customHeight="1" x14ac:dyDescent="0.35">
      <c r="A92" s="21" t="s">
        <v>249</v>
      </c>
      <c r="B92" s="22" t="s">
        <v>250</v>
      </c>
      <c r="C92" s="14" t="s">
        <v>251</v>
      </c>
      <c r="D92" s="48">
        <v>139000</v>
      </c>
      <c r="E92" s="48">
        <v>101143</v>
      </c>
      <c r="F92" s="48">
        <f t="shared" si="35"/>
        <v>37857</v>
      </c>
      <c r="G92" s="48"/>
      <c r="H92" s="48"/>
      <c r="I92" s="48"/>
      <c r="J92" s="48"/>
      <c r="K92" s="48"/>
      <c r="L92" s="48"/>
      <c r="M92" s="48">
        <f t="shared" si="27"/>
        <v>0</v>
      </c>
      <c r="N92" s="12">
        <f t="shared" si="28"/>
        <v>37857</v>
      </c>
      <c r="O92" s="49">
        <f t="shared" si="29"/>
        <v>37857</v>
      </c>
      <c r="P92" s="47">
        <f t="shared" si="31"/>
        <v>0</v>
      </c>
      <c r="Q92" s="32">
        <f t="shared" si="30"/>
        <v>37900</v>
      </c>
      <c r="R92" s="32">
        <f t="shared" si="30"/>
        <v>0</v>
      </c>
    </row>
    <row r="93" spans="1:18" s="16" customFormat="1" ht="22.35" customHeight="1" x14ac:dyDescent="0.2">
      <c r="A93" s="23"/>
      <c r="B93" s="24"/>
      <c r="C93" s="28" t="s">
        <v>252</v>
      </c>
      <c r="D93" s="26">
        <f t="shared" ref="D93:R93" si="36">SUM(D85:D92)</f>
        <v>2313210</v>
      </c>
      <c r="E93" s="26">
        <f t="shared" si="36"/>
        <v>1716191</v>
      </c>
      <c r="F93" s="26">
        <f t="shared" si="36"/>
        <v>597019</v>
      </c>
      <c r="G93" s="26">
        <f t="shared" si="36"/>
        <v>0</v>
      </c>
      <c r="H93" s="26">
        <f t="shared" si="36"/>
        <v>0</v>
      </c>
      <c r="I93" s="26">
        <f t="shared" si="36"/>
        <v>0</v>
      </c>
      <c r="J93" s="26">
        <f t="shared" si="36"/>
        <v>0</v>
      </c>
      <c r="K93" s="26">
        <f t="shared" si="36"/>
        <v>0</v>
      </c>
      <c r="L93" s="26">
        <f t="shared" si="36"/>
        <v>0</v>
      </c>
      <c r="M93" s="26">
        <f t="shared" si="36"/>
        <v>0</v>
      </c>
      <c r="N93" s="53">
        <f t="shared" si="36"/>
        <v>597019</v>
      </c>
      <c r="O93" s="26">
        <f t="shared" si="36"/>
        <v>597019</v>
      </c>
      <c r="P93" s="26">
        <f t="shared" si="36"/>
        <v>0</v>
      </c>
      <c r="Q93" s="27">
        <f t="shared" si="36"/>
        <v>597500</v>
      </c>
      <c r="R93" s="27">
        <f t="shared" si="36"/>
        <v>0</v>
      </c>
    </row>
    <row r="94" spans="1:18" ht="22.35" customHeight="1" x14ac:dyDescent="0.35">
      <c r="A94" s="17" t="s">
        <v>253</v>
      </c>
      <c r="B94" s="18" t="s">
        <v>254</v>
      </c>
      <c r="C94" s="19" t="s">
        <v>287</v>
      </c>
      <c r="D94" s="50">
        <v>539220</v>
      </c>
      <c r="E94" s="59">
        <v>409420</v>
      </c>
      <c r="F94" s="50">
        <f t="shared" ref="F94:F102" si="37">+D94-E94</f>
        <v>129800</v>
      </c>
      <c r="G94" s="50"/>
      <c r="H94" s="50"/>
      <c r="I94" s="50"/>
      <c r="J94" s="50"/>
      <c r="K94" s="50"/>
      <c r="L94" s="50"/>
      <c r="M94" s="50">
        <f t="shared" si="27"/>
        <v>0</v>
      </c>
      <c r="N94" s="12">
        <f t="shared" si="28"/>
        <v>129800</v>
      </c>
      <c r="O94" s="51">
        <f t="shared" si="29"/>
        <v>129800</v>
      </c>
      <c r="P94" s="47">
        <f t="shared" ref="P94:P102" si="38">-IF(F94&lt;$M94,F94-$M94,0)</f>
        <v>0</v>
      </c>
      <c r="Q94" s="32">
        <f t="shared" si="30"/>
        <v>129800</v>
      </c>
      <c r="R94" s="32">
        <f t="shared" si="30"/>
        <v>0</v>
      </c>
    </row>
    <row r="95" spans="1:18" ht="22.35" customHeight="1" x14ac:dyDescent="0.35">
      <c r="A95" s="9" t="s">
        <v>253</v>
      </c>
      <c r="B95" s="10" t="s">
        <v>256</v>
      </c>
      <c r="C95" s="11" t="s">
        <v>257</v>
      </c>
      <c r="D95" s="45">
        <v>104200</v>
      </c>
      <c r="E95" s="60">
        <v>84402</v>
      </c>
      <c r="F95" s="45">
        <f t="shared" si="37"/>
        <v>19798</v>
      </c>
      <c r="G95" s="56"/>
      <c r="H95" s="56"/>
      <c r="I95" s="56"/>
      <c r="J95" s="56"/>
      <c r="K95" s="56"/>
      <c r="L95" s="56"/>
      <c r="M95" s="45">
        <f t="shared" si="27"/>
        <v>0</v>
      </c>
      <c r="N95" s="12">
        <f t="shared" si="28"/>
        <v>19798</v>
      </c>
      <c r="O95" s="46">
        <f t="shared" si="29"/>
        <v>19798</v>
      </c>
      <c r="P95" s="47">
        <f t="shared" si="38"/>
        <v>0</v>
      </c>
      <c r="Q95" s="32">
        <f t="shared" si="30"/>
        <v>19800</v>
      </c>
      <c r="R95" s="32">
        <f t="shared" si="30"/>
        <v>0</v>
      </c>
    </row>
    <row r="96" spans="1:18" ht="22.35" customHeight="1" x14ac:dyDescent="0.35">
      <c r="A96" s="9" t="s">
        <v>258</v>
      </c>
      <c r="B96" s="10" t="s">
        <v>259</v>
      </c>
      <c r="C96" s="11" t="s">
        <v>260</v>
      </c>
      <c r="D96" s="45">
        <v>305040</v>
      </c>
      <c r="E96" s="60">
        <v>255631</v>
      </c>
      <c r="F96" s="45">
        <f t="shared" si="37"/>
        <v>49409</v>
      </c>
      <c r="G96" s="45"/>
      <c r="H96" s="45"/>
      <c r="I96" s="45"/>
      <c r="J96" s="45"/>
      <c r="K96" s="45"/>
      <c r="L96" s="45"/>
      <c r="M96" s="45">
        <f t="shared" si="27"/>
        <v>0</v>
      </c>
      <c r="N96" s="12">
        <f t="shared" si="28"/>
        <v>49409</v>
      </c>
      <c r="O96" s="46">
        <f t="shared" si="29"/>
        <v>49409</v>
      </c>
      <c r="P96" s="47">
        <f t="shared" si="38"/>
        <v>0</v>
      </c>
      <c r="Q96" s="32">
        <f t="shared" si="30"/>
        <v>49500</v>
      </c>
      <c r="R96" s="32">
        <f t="shared" si="30"/>
        <v>0</v>
      </c>
    </row>
    <row r="97" spans="1:18" ht="22.35" customHeight="1" x14ac:dyDescent="0.35">
      <c r="A97" s="9" t="s">
        <v>264</v>
      </c>
      <c r="B97" s="10" t="s">
        <v>265</v>
      </c>
      <c r="C97" s="11" t="s">
        <v>266</v>
      </c>
      <c r="D97" s="45">
        <v>86600</v>
      </c>
      <c r="E97" s="60">
        <v>68217</v>
      </c>
      <c r="F97" s="45">
        <f t="shared" si="37"/>
        <v>18383</v>
      </c>
      <c r="G97" s="45"/>
      <c r="H97" s="45"/>
      <c r="I97" s="45"/>
      <c r="J97" s="45"/>
      <c r="K97" s="45"/>
      <c r="L97" s="45"/>
      <c r="M97" s="45">
        <f t="shared" si="27"/>
        <v>0</v>
      </c>
      <c r="N97" s="12">
        <f t="shared" si="28"/>
        <v>18383</v>
      </c>
      <c r="O97" s="46">
        <f t="shared" si="29"/>
        <v>18383</v>
      </c>
      <c r="P97" s="47">
        <f t="shared" si="38"/>
        <v>0</v>
      </c>
      <c r="Q97" s="32">
        <f t="shared" si="30"/>
        <v>18400</v>
      </c>
      <c r="R97" s="32">
        <f t="shared" si="30"/>
        <v>0</v>
      </c>
    </row>
    <row r="98" spans="1:18" s="16" customFormat="1" ht="22.35" customHeight="1" x14ac:dyDescent="0.35">
      <c r="A98" s="35" t="s">
        <v>261</v>
      </c>
      <c r="B98" s="36" t="s">
        <v>262</v>
      </c>
      <c r="C98" s="11" t="s">
        <v>263</v>
      </c>
      <c r="D98" s="45">
        <v>186730</v>
      </c>
      <c r="E98" s="60">
        <v>152732.91</v>
      </c>
      <c r="F98" s="45">
        <f t="shared" si="37"/>
        <v>33997.089999999997</v>
      </c>
      <c r="G98" s="45"/>
      <c r="H98" s="45"/>
      <c r="I98" s="45"/>
      <c r="J98" s="45"/>
      <c r="K98" s="45"/>
      <c r="L98" s="45"/>
      <c r="M98" s="45">
        <f t="shared" si="27"/>
        <v>0</v>
      </c>
      <c r="N98" s="12">
        <f t="shared" si="28"/>
        <v>33997.089999999997</v>
      </c>
      <c r="O98" s="46">
        <f t="shared" si="29"/>
        <v>33997.089999999997</v>
      </c>
      <c r="P98" s="47">
        <f t="shared" si="38"/>
        <v>0</v>
      </c>
      <c r="Q98" s="32">
        <f t="shared" si="30"/>
        <v>34000</v>
      </c>
      <c r="R98" s="32">
        <f t="shared" si="30"/>
        <v>0</v>
      </c>
    </row>
    <row r="99" spans="1:18" ht="22.35" customHeight="1" x14ac:dyDescent="0.35">
      <c r="A99" s="9" t="s">
        <v>267</v>
      </c>
      <c r="B99" s="10" t="s">
        <v>268</v>
      </c>
      <c r="C99" s="11" t="s">
        <v>269</v>
      </c>
      <c r="D99" s="45">
        <v>100460</v>
      </c>
      <c r="E99" s="60">
        <v>81722</v>
      </c>
      <c r="F99" s="45">
        <f t="shared" si="37"/>
        <v>18738</v>
      </c>
      <c r="G99" s="45"/>
      <c r="H99" s="45"/>
      <c r="I99" s="45"/>
      <c r="J99" s="45"/>
      <c r="K99" s="45"/>
      <c r="L99" s="45"/>
      <c r="M99" s="45">
        <f t="shared" si="27"/>
        <v>0</v>
      </c>
      <c r="N99" s="12">
        <f t="shared" si="28"/>
        <v>18738</v>
      </c>
      <c r="O99" s="46">
        <f t="shared" si="29"/>
        <v>18738</v>
      </c>
      <c r="P99" s="47">
        <f t="shared" si="38"/>
        <v>0</v>
      </c>
      <c r="Q99" s="32">
        <f t="shared" si="30"/>
        <v>18800</v>
      </c>
      <c r="R99" s="32">
        <f t="shared" si="30"/>
        <v>0</v>
      </c>
    </row>
    <row r="100" spans="1:18" ht="22.35" customHeight="1" x14ac:dyDescent="0.35">
      <c r="A100" s="9" t="s">
        <v>183</v>
      </c>
      <c r="B100" s="10" t="s">
        <v>270</v>
      </c>
      <c r="C100" s="11" t="s">
        <v>271</v>
      </c>
      <c r="D100" s="45">
        <v>89483</v>
      </c>
      <c r="E100" s="60">
        <v>71483</v>
      </c>
      <c r="F100" s="45">
        <f t="shared" si="37"/>
        <v>18000</v>
      </c>
      <c r="G100" s="45"/>
      <c r="H100" s="45"/>
      <c r="I100" s="45"/>
      <c r="J100" s="45"/>
      <c r="K100" s="45"/>
      <c r="L100" s="45"/>
      <c r="M100" s="45">
        <f t="shared" si="27"/>
        <v>0</v>
      </c>
      <c r="N100" s="12">
        <f>+F100-M100</f>
        <v>18000</v>
      </c>
      <c r="O100" s="46">
        <f t="shared" si="29"/>
        <v>18000</v>
      </c>
      <c r="P100" s="47">
        <f t="shared" si="38"/>
        <v>0</v>
      </c>
      <c r="Q100" s="32">
        <f t="shared" si="30"/>
        <v>18000</v>
      </c>
      <c r="R100" s="32">
        <f t="shared" si="30"/>
        <v>0</v>
      </c>
    </row>
    <row r="101" spans="1:18" ht="22.35" customHeight="1" x14ac:dyDescent="0.35">
      <c r="A101" s="9" t="s">
        <v>272</v>
      </c>
      <c r="B101" s="10" t="s">
        <v>273</v>
      </c>
      <c r="C101" s="11" t="s">
        <v>274</v>
      </c>
      <c r="D101" s="45">
        <v>86310</v>
      </c>
      <c r="E101" s="60">
        <v>75991</v>
      </c>
      <c r="F101" s="45">
        <f t="shared" si="37"/>
        <v>10319</v>
      </c>
      <c r="G101" s="45"/>
      <c r="H101" s="45"/>
      <c r="I101" s="45"/>
      <c r="J101" s="45"/>
      <c r="K101" s="45"/>
      <c r="L101" s="45"/>
      <c r="M101" s="45">
        <f t="shared" si="27"/>
        <v>0</v>
      </c>
      <c r="N101" s="12">
        <f t="shared" si="28"/>
        <v>10319</v>
      </c>
      <c r="O101" s="46">
        <f t="shared" si="29"/>
        <v>10319</v>
      </c>
      <c r="P101" s="47">
        <f t="shared" si="38"/>
        <v>0</v>
      </c>
      <c r="Q101" s="32">
        <f t="shared" si="30"/>
        <v>10400</v>
      </c>
      <c r="R101" s="32">
        <f t="shared" si="30"/>
        <v>0</v>
      </c>
    </row>
    <row r="102" spans="1:18" ht="22.35" customHeight="1" x14ac:dyDescent="0.35">
      <c r="A102" s="21" t="s">
        <v>275</v>
      </c>
      <c r="B102" s="22" t="s">
        <v>276</v>
      </c>
      <c r="C102" s="14" t="s">
        <v>277</v>
      </c>
      <c r="D102" s="48">
        <v>111500</v>
      </c>
      <c r="E102" s="61">
        <v>88134</v>
      </c>
      <c r="F102" s="48">
        <f t="shared" si="37"/>
        <v>23366</v>
      </c>
      <c r="G102" s="48"/>
      <c r="H102" s="48"/>
      <c r="I102" s="48"/>
      <c r="J102" s="48"/>
      <c r="K102" s="48"/>
      <c r="L102" s="48"/>
      <c r="M102" s="48">
        <f t="shared" si="27"/>
        <v>0</v>
      </c>
      <c r="N102" s="12">
        <f t="shared" si="28"/>
        <v>23366</v>
      </c>
      <c r="O102" s="49">
        <f t="shared" si="29"/>
        <v>23366</v>
      </c>
      <c r="P102" s="47">
        <f t="shared" si="38"/>
        <v>0</v>
      </c>
      <c r="Q102" s="32">
        <f t="shared" si="30"/>
        <v>23400</v>
      </c>
      <c r="R102" s="32">
        <f t="shared" si="30"/>
        <v>0</v>
      </c>
    </row>
    <row r="103" spans="1:18" s="16" customFormat="1" ht="22.35" customHeight="1" x14ac:dyDescent="0.2">
      <c r="A103" s="37"/>
      <c r="B103" s="25"/>
      <c r="C103" s="25" t="s">
        <v>278</v>
      </c>
      <c r="D103" s="26">
        <f t="shared" ref="D103:R103" si="39">SUM(D94:D102)</f>
        <v>1609543</v>
      </c>
      <c r="E103" s="26">
        <f t="shared" si="39"/>
        <v>1287732.9100000001</v>
      </c>
      <c r="F103" s="26">
        <f t="shared" si="39"/>
        <v>321810.08999999997</v>
      </c>
      <c r="G103" s="26">
        <f t="shared" si="39"/>
        <v>0</v>
      </c>
      <c r="H103" s="26">
        <f t="shared" si="39"/>
        <v>0</v>
      </c>
      <c r="I103" s="26">
        <f t="shared" si="39"/>
        <v>0</v>
      </c>
      <c r="J103" s="26">
        <f t="shared" si="39"/>
        <v>0</v>
      </c>
      <c r="K103" s="26">
        <f t="shared" si="39"/>
        <v>0</v>
      </c>
      <c r="L103" s="26">
        <f t="shared" si="39"/>
        <v>0</v>
      </c>
      <c r="M103" s="26">
        <f t="shared" si="39"/>
        <v>0</v>
      </c>
      <c r="N103" s="53">
        <f t="shared" si="39"/>
        <v>321810.08999999997</v>
      </c>
      <c r="O103" s="26">
        <f t="shared" si="39"/>
        <v>321810.08999999997</v>
      </c>
      <c r="P103" s="26">
        <f t="shared" si="39"/>
        <v>0</v>
      </c>
      <c r="Q103" s="27">
        <f t="shared" si="39"/>
        <v>322100</v>
      </c>
      <c r="R103" s="27">
        <f t="shared" si="39"/>
        <v>0</v>
      </c>
    </row>
    <row r="104" spans="1:18" s="40" customFormat="1" ht="22.35" customHeight="1" thickBot="1" x14ac:dyDescent="0.4">
      <c r="A104" s="110" t="s">
        <v>279</v>
      </c>
      <c r="B104" s="110"/>
      <c r="C104" s="111"/>
      <c r="D104" s="62">
        <f>SUM(D103,D93,D84,D75,D65,D55,D45,D36,D29,D18)</f>
        <v>18693543</v>
      </c>
      <c r="E104" s="62">
        <f t="shared" ref="E104:R104" si="40">SUM(E103,E93,E84,E75,E65,E55,E45,E36,E29,E18)</f>
        <v>14383184.18</v>
      </c>
      <c r="F104" s="62">
        <f t="shared" si="40"/>
        <v>4310358.82</v>
      </c>
      <c r="G104" s="62">
        <f t="shared" si="40"/>
        <v>0</v>
      </c>
      <c r="H104" s="62">
        <f t="shared" si="40"/>
        <v>0</v>
      </c>
      <c r="I104" s="62">
        <f t="shared" si="40"/>
        <v>0</v>
      </c>
      <c r="J104" s="62">
        <f t="shared" si="40"/>
        <v>0</v>
      </c>
      <c r="K104" s="62">
        <f t="shared" si="40"/>
        <v>0</v>
      </c>
      <c r="L104" s="62">
        <f t="shared" si="40"/>
        <v>0</v>
      </c>
      <c r="M104" s="62">
        <f t="shared" si="40"/>
        <v>0</v>
      </c>
      <c r="N104" s="63">
        <f t="shared" si="40"/>
        <v>4310358.82</v>
      </c>
      <c r="O104" s="62">
        <f t="shared" si="40"/>
        <v>4310358.82</v>
      </c>
      <c r="P104" s="62">
        <f t="shared" si="40"/>
        <v>0</v>
      </c>
      <c r="Q104" s="67">
        <f t="shared" si="40"/>
        <v>4314500</v>
      </c>
      <c r="R104" s="67">
        <f t="shared" si="40"/>
        <v>0</v>
      </c>
    </row>
    <row r="105" spans="1:18" s="40" customFormat="1" ht="22.35" hidden="1" customHeight="1" thickTop="1" thickBot="1" x14ac:dyDescent="0.4">
      <c r="A105" s="112" t="s">
        <v>280</v>
      </c>
      <c r="B105" s="112"/>
      <c r="C105" s="113"/>
      <c r="D105" s="64" t="e">
        <f>SUM(#REF!+D104)</f>
        <v>#REF!</v>
      </c>
      <c r="E105" s="64" t="e">
        <f>SUM(#REF!+E104)</f>
        <v>#REF!</v>
      </c>
      <c r="F105" s="64" t="e">
        <f>SUM(#REF!+F104)</f>
        <v>#REF!</v>
      </c>
      <c r="G105" s="64" t="e">
        <f>SUM(#REF!+G104)</f>
        <v>#REF!</v>
      </c>
      <c r="H105" s="64" t="e">
        <f>SUM(#REF!+H104)</f>
        <v>#REF!</v>
      </c>
      <c r="I105" s="64" t="e">
        <f>SUM(#REF!+I104)</f>
        <v>#REF!</v>
      </c>
      <c r="J105" s="64" t="e">
        <f>SUM(#REF!+J104)</f>
        <v>#REF!</v>
      </c>
      <c r="K105" s="64" t="e">
        <f>SUM(#REF!+K104)</f>
        <v>#REF!</v>
      </c>
      <c r="L105" s="64" t="e">
        <f>SUM(#REF!+L104)</f>
        <v>#REF!</v>
      </c>
      <c r="M105" s="64" t="e">
        <f>SUM(#REF!+M104)</f>
        <v>#REF!</v>
      </c>
      <c r="N105" s="64"/>
      <c r="O105" s="64" t="e">
        <f>SUM(#REF!+O104)</f>
        <v>#REF!</v>
      </c>
      <c r="P105" s="64" t="e">
        <f>SUM(#REF!+P104)</f>
        <v>#REF!</v>
      </c>
      <c r="Q105" s="64"/>
      <c r="R105" s="64" t="e">
        <f>SUM(#REF!+R104)</f>
        <v>#REF!</v>
      </c>
    </row>
    <row r="106" spans="1:18" ht="21.75" thickTop="1" x14ac:dyDescent="0.35"/>
  </sheetData>
  <mergeCells count="16">
    <mergeCell ref="A105:C105"/>
    <mergeCell ref="A1:R1"/>
    <mergeCell ref="A2:R2"/>
    <mergeCell ref="A3:R3"/>
    <mergeCell ref="A5:A6"/>
    <mergeCell ref="B5:B6"/>
    <mergeCell ref="C5:C6"/>
    <mergeCell ref="D5:D6"/>
    <mergeCell ref="G5:I5"/>
    <mergeCell ref="J5:L5"/>
    <mergeCell ref="M5:M6"/>
    <mergeCell ref="N5:N6"/>
    <mergeCell ref="O5:O6"/>
    <mergeCell ref="P5:P6"/>
    <mergeCell ref="Q5:R5"/>
    <mergeCell ref="A104:C104"/>
  </mergeCells>
  <pageMargins left="0.39370078740157483" right="0.19685039370078741" top="0.39370078740157483" bottom="0.19685039370078741" header="0.31496062992125984" footer="0.31496062992125984"/>
  <pageSetup paperSize="9" scale="80" orientation="landscape" r:id="rId1"/>
  <rowBreaks count="2" manualBreakCount="2">
    <brk id="29" max="16383" man="1"/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สรุปงบบุคลากร</vt:lpstr>
      <vt:lpstr>สรุปงบดำเนินงาน</vt:lpstr>
      <vt:lpstr>สรุปงบบุคลากร!Print_Area</vt:lpstr>
      <vt:lpstr>สรุปงบดำเนินงาน!Print_Titles</vt:lpstr>
      <vt:lpstr>สรุปงบบุคลากร!Print_Titles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2023-08-03T08:01:02Z</cp:lastPrinted>
  <dcterms:created xsi:type="dcterms:W3CDTF">2023-08-03T07:36:23Z</dcterms:created>
  <dcterms:modified xsi:type="dcterms:W3CDTF">2023-08-07T08:44:19Z</dcterms:modified>
</cp:coreProperties>
</file>