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ownloads\"/>
    </mc:Choice>
  </mc:AlternateContent>
  <xr:revisionPtr revIDLastSave="0" documentId="8_{412C462F-A9FC-4254-80D9-1DCA752CCE40}" xr6:coauthVersionLast="45" xr6:coauthVersionMax="45" xr10:uidLastSave="{00000000-0000-0000-0000-000000000000}"/>
  <bookViews>
    <workbookView xWindow="-108" yWindow="-108" windowWidth="23256" windowHeight="12576" tabRatio="912"/>
  </bookViews>
  <sheets>
    <sheet name="ตาราง7" sheetId="8" r:id="rId1"/>
    <sheet name="ตาราง7วิเคราะห์" sheetId="14" r:id="rId2"/>
    <sheet name="ตาราง8" sheetId="9" r:id="rId3"/>
    <sheet name="ตาราง8วิเคราะห์" sheetId="15" r:id="rId4"/>
  </sheets>
  <externalReferences>
    <externalReference r:id="rId5"/>
  </externalReferences>
  <definedNames>
    <definedName name="_xlnm.Print_Titles" localSheetId="0">ตาราง7!$6:$7</definedName>
  </definedNames>
  <calcPr calcId="191029" fullCalcOnLoad="1"/>
</workbook>
</file>

<file path=xl/calcChain.xml><?xml version="1.0" encoding="utf-8"?>
<calcChain xmlns="http://schemas.openxmlformats.org/spreadsheetml/2006/main">
  <c r="P46" i="8" l="1"/>
  <c r="T46" i="8" s="1"/>
  <c r="N46" i="8"/>
  <c r="M46" i="8"/>
  <c r="L46" i="8"/>
  <c r="K46" i="8"/>
  <c r="O46" i="8"/>
  <c r="J46" i="8"/>
  <c r="P45" i="8"/>
  <c r="T45" i="8"/>
  <c r="N45" i="8"/>
  <c r="M45" i="8"/>
  <c r="L45" i="8"/>
  <c r="K45" i="8"/>
  <c r="O45" i="8"/>
  <c r="J45" i="8"/>
  <c r="P44" i="8"/>
  <c r="T44" i="8"/>
  <c r="N44" i="8"/>
  <c r="M44" i="8"/>
  <c r="L44" i="8"/>
  <c r="K44" i="8"/>
  <c r="O44" i="8"/>
  <c r="J44" i="8"/>
  <c r="P43" i="8"/>
  <c r="T43" i="8"/>
  <c r="N43" i="8"/>
  <c r="M43" i="8"/>
  <c r="L43" i="8"/>
  <c r="K43" i="8"/>
  <c r="O43" i="8" s="1"/>
  <c r="J43" i="8"/>
  <c r="P41" i="8"/>
  <c r="T41" i="8"/>
  <c r="N41" i="8"/>
  <c r="M41" i="8"/>
  <c r="L41" i="8"/>
  <c r="K41" i="8"/>
  <c r="O41" i="8" s="1"/>
  <c r="J41" i="8"/>
  <c r="P40" i="8"/>
  <c r="T40" i="8"/>
  <c r="N40" i="8"/>
  <c r="M40" i="8"/>
  <c r="L40" i="8"/>
  <c r="K40" i="8"/>
  <c r="O40" i="8"/>
  <c r="J40" i="8"/>
  <c r="P38" i="8"/>
  <c r="T38" i="8"/>
  <c r="N38" i="8"/>
  <c r="M38" i="8"/>
  <c r="L38" i="8"/>
  <c r="K38" i="8"/>
  <c r="O38" i="8"/>
  <c r="J38" i="8"/>
  <c r="P37" i="8"/>
  <c r="T37" i="8"/>
  <c r="N37" i="8"/>
  <c r="M37" i="8"/>
  <c r="L37" i="8"/>
  <c r="K37" i="8"/>
  <c r="O37" i="8" s="1"/>
  <c r="J37" i="8"/>
  <c r="P36" i="8"/>
  <c r="T36" i="8"/>
  <c r="N36" i="8"/>
  <c r="M36" i="8"/>
  <c r="L36" i="8"/>
  <c r="K36" i="8"/>
  <c r="O36" i="8"/>
  <c r="J36" i="8"/>
  <c r="P35" i="8"/>
  <c r="T35" i="8"/>
  <c r="N35" i="8"/>
  <c r="M35" i="8"/>
  <c r="L35" i="8"/>
  <c r="K35" i="8"/>
  <c r="O35" i="8"/>
  <c r="J35" i="8"/>
  <c r="P34" i="8"/>
  <c r="T34" i="8"/>
  <c r="N34" i="8"/>
  <c r="M34" i="8"/>
  <c r="L34" i="8"/>
  <c r="K34" i="8"/>
  <c r="O34" i="8"/>
  <c r="S34" i="8" s="1"/>
  <c r="J34" i="8"/>
  <c r="P33" i="8"/>
  <c r="T33" i="8"/>
  <c r="N33" i="8"/>
  <c r="M33" i="8"/>
  <c r="L33" i="8"/>
  <c r="K33" i="8"/>
  <c r="O33" i="8" s="1"/>
  <c r="J33" i="8"/>
  <c r="P32" i="8"/>
  <c r="T32" i="8"/>
  <c r="N32" i="8"/>
  <c r="M32" i="8"/>
  <c r="L32" i="8"/>
  <c r="K32" i="8"/>
  <c r="O32" i="8" s="1"/>
  <c r="J32" i="8"/>
  <c r="P30" i="8"/>
  <c r="T30" i="8" s="1"/>
  <c r="N30" i="8"/>
  <c r="M30" i="8"/>
  <c r="L30" i="8"/>
  <c r="K30" i="8"/>
  <c r="J30" i="8"/>
  <c r="T28" i="8"/>
  <c r="N28" i="8"/>
  <c r="M28" i="8"/>
  <c r="L28" i="8"/>
  <c r="K28" i="8"/>
  <c r="O28" i="8" s="1"/>
  <c r="J28" i="8"/>
  <c r="P25" i="8"/>
  <c r="T25" i="8"/>
  <c r="N25" i="8"/>
  <c r="M25" i="8"/>
  <c r="O25" i="8"/>
  <c r="S25" i="8"/>
  <c r="L25" i="8"/>
  <c r="K25" i="8"/>
  <c r="J25" i="8"/>
  <c r="P24" i="8"/>
  <c r="T24" i="8" s="1"/>
  <c r="N24" i="8"/>
  <c r="M24" i="8"/>
  <c r="L24" i="8"/>
  <c r="O24" i="8" s="1"/>
  <c r="K24" i="8"/>
  <c r="J24" i="8"/>
  <c r="P23" i="8"/>
  <c r="T23" i="8" s="1"/>
  <c r="N23" i="8"/>
  <c r="M23" i="8"/>
  <c r="L23" i="8"/>
  <c r="K23" i="8"/>
  <c r="O23" i="8" s="1"/>
  <c r="J23" i="8"/>
  <c r="P22" i="8"/>
  <c r="T22" i="8" s="1"/>
  <c r="N22" i="8"/>
  <c r="M22" i="8"/>
  <c r="O22" i="8"/>
  <c r="S22" i="8" s="1"/>
  <c r="L22" i="8"/>
  <c r="K22" i="8"/>
  <c r="J22" i="8"/>
  <c r="P20" i="8"/>
  <c r="T20" i="8" s="1"/>
  <c r="N20" i="8"/>
  <c r="M20" i="8"/>
  <c r="L20" i="8"/>
  <c r="K20" i="8"/>
  <c r="O20" i="8" s="1"/>
  <c r="J20" i="8"/>
  <c r="P19" i="8"/>
  <c r="T19" i="8" s="1"/>
  <c r="N19" i="8"/>
  <c r="M19" i="8"/>
  <c r="O19" i="8" s="1"/>
  <c r="L19" i="8"/>
  <c r="K19" i="8"/>
  <c r="J19" i="8"/>
  <c r="P17" i="8"/>
  <c r="T17" i="8" s="1"/>
  <c r="N17" i="8"/>
  <c r="M17" i="8"/>
  <c r="O17" i="8" s="1"/>
  <c r="L17" i="8"/>
  <c r="K17" i="8"/>
  <c r="J17" i="8"/>
  <c r="P16" i="8"/>
  <c r="T16" i="8" s="1"/>
  <c r="N16" i="8"/>
  <c r="M16" i="8"/>
  <c r="O16" i="8" s="1"/>
  <c r="L16" i="8"/>
  <c r="K16" i="8"/>
  <c r="J16" i="8"/>
  <c r="P15" i="8"/>
  <c r="T15" i="8" s="1"/>
  <c r="N15" i="8"/>
  <c r="M15" i="8"/>
  <c r="L15" i="8"/>
  <c r="K15" i="8"/>
  <c r="J15" i="8"/>
  <c r="P14" i="8"/>
  <c r="T14" i="8" s="1"/>
  <c r="N14" i="8"/>
  <c r="M14" i="8"/>
  <c r="L14" i="8"/>
  <c r="K14" i="8"/>
  <c r="O14" i="8" s="1"/>
  <c r="J14" i="8"/>
  <c r="P13" i="8"/>
  <c r="T13" i="8" s="1"/>
  <c r="N13" i="8"/>
  <c r="M13" i="8"/>
  <c r="L13" i="8"/>
  <c r="K13" i="8"/>
  <c r="O13" i="8" s="1"/>
  <c r="J13" i="8"/>
  <c r="P11" i="8"/>
  <c r="T11" i="8"/>
  <c r="N11" i="8"/>
  <c r="M11" i="8"/>
  <c r="L11" i="8"/>
  <c r="K11" i="8"/>
  <c r="O11" i="8" s="1"/>
  <c r="J11" i="8"/>
  <c r="P10" i="8"/>
  <c r="T10" i="8"/>
  <c r="N10" i="8"/>
  <c r="M10" i="8"/>
  <c r="L10" i="8"/>
  <c r="K10" i="8"/>
  <c r="O10" i="8" s="1"/>
  <c r="J10" i="8"/>
  <c r="R14" i="9"/>
  <c r="J14" i="9"/>
  <c r="U14" i="9" s="1"/>
  <c r="T14" i="9"/>
  <c r="T10" i="9"/>
  <c r="T11" i="9"/>
  <c r="T13" i="9"/>
  <c r="T8" i="9"/>
  <c r="T9" i="9"/>
  <c r="T12" i="9"/>
  <c r="J11" i="9"/>
  <c r="U11" i="9"/>
  <c r="J13" i="9"/>
  <c r="U13" i="9" s="1"/>
  <c r="J12" i="9"/>
  <c r="U12" i="9"/>
  <c r="J10" i="9"/>
  <c r="U10" i="9" s="1"/>
  <c r="J9" i="9"/>
  <c r="U9" i="9"/>
  <c r="J8" i="9"/>
  <c r="U8" i="9" s="1"/>
  <c r="S11" i="9"/>
  <c r="S14" i="9"/>
  <c r="S13" i="9"/>
  <c r="S9" i="9"/>
  <c r="S12" i="9"/>
  <c r="S10" i="9"/>
  <c r="S8" i="9"/>
  <c r="O30" i="8"/>
  <c r="R30" i="8"/>
  <c r="U30" i="8" s="1"/>
  <c r="O15" i="8"/>
  <c r="R15" i="8"/>
  <c r="U15" i="8"/>
  <c r="R34" i="8"/>
  <c r="U34" i="8"/>
  <c r="S35" i="8"/>
  <c r="R35" i="8"/>
  <c r="U35" i="8"/>
  <c r="R38" i="8"/>
  <c r="U38" i="8"/>
  <c r="S38" i="8"/>
  <c r="S44" i="8"/>
  <c r="R44" i="8"/>
  <c r="U44" i="8"/>
  <c r="R46" i="8"/>
  <c r="U46" i="8"/>
  <c r="S46" i="8"/>
  <c r="R36" i="8"/>
  <c r="U36" i="8"/>
  <c r="S36" i="8"/>
  <c r="S40" i="8"/>
  <c r="R40" i="8"/>
  <c r="U40" i="8"/>
  <c r="R45" i="8"/>
  <c r="U45" i="8" s="1"/>
  <c r="S45" i="8"/>
  <c r="S30" i="8"/>
  <c r="R25" i="8"/>
  <c r="U25" i="8"/>
  <c r="R22" i="8"/>
  <c r="U22" i="8"/>
  <c r="S15" i="8"/>
  <c r="S41" i="8" l="1"/>
  <c r="R41" i="8"/>
  <c r="U41" i="8" s="1"/>
  <c r="R13" i="8"/>
  <c r="U13" i="8" s="1"/>
  <c r="S13" i="8"/>
  <c r="R16" i="8"/>
  <c r="U16" i="8" s="1"/>
  <c r="S16" i="8"/>
  <c r="S19" i="8"/>
  <c r="R19" i="8"/>
  <c r="U19" i="8" s="1"/>
  <c r="S20" i="8"/>
  <c r="R20" i="8"/>
  <c r="U20" i="8" s="1"/>
  <c r="R24" i="8"/>
  <c r="U24" i="8" s="1"/>
  <c r="S24" i="8"/>
  <c r="S37" i="8"/>
  <c r="R37" i="8"/>
  <c r="U37" i="8" s="1"/>
  <c r="S11" i="8"/>
  <c r="R11" i="8"/>
  <c r="U11" i="8" s="1"/>
  <c r="S23" i="8"/>
  <c r="R23" i="8"/>
  <c r="U23" i="8" s="1"/>
  <c r="S33" i="8"/>
  <c r="R33" i="8"/>
  <c r="U33" i="8" s="1"/>
  <c r="R10" i="8"/>
  <c r="U10" i="8" s="1"/>
  <c r="S10" i="8"/>
  <c r="R14" i="8"/>
  <c r="U14" i="8" s="1"/>
  <c r="S14" i="8"/>
  <c r="R17" i="8"/>
  <c r="U17" i="8" s="1"/>
  <c r="S17" i="8"/>
  <c r="R28" i="8"/>
  <c r="U28" i="8" s="1"/>
  <c r="S28" i="8"/>
  <c r="R32" i="8"/>
  <c r="U32" i="8" s="1"/>
  <c r="S32" i="8"/>
  <c r="S43" i="8"/>
  <c r="R43" i="8"/>
  <c r="U43" i="8" s="1"/>
</calcChain>
</file>

<file path=xl/sharedStrings.xml><?xml version="1.0" encoding="utf-8"?>
<sst xmlns="http://schemas.openxmlformats.org/spreadsheetml/2006/main" count="471" uniqueCount="298">
  <si>
    <t>กรมตรวจบัญชีสหกรณ์</t>
  </si>
  <si>
    <t>(หน่วย : บาท)</t>
  </si>
  <si>
    <t>งบกลาง</t>
  </si>
  <si>
    <t>(หน่วย:บาท)</t>
  </si>
  <si>
    <t>ค่าเสื่อมราคา</t>
  </si>
  <si>
    <t>ต้นทุนรวม</t>
  </si>
  <si>
    <t>ปริมาณ</t>
  </si>
  <si>
    <t>หน่วยนับ</t>
  </si>
  <si>
    <t>ต้นทุนต่อหน่วย</t>
  </si>
  <si>
    <t>กิจกรรมย่อยของหน่วยงานหลัก</t>
  </si>
  <si>
    <t>สำนักงานตรวจบัญชีสหกรณ์ที่ 1-10</t>
  </si>
  <si>
    <t>แห่ง</t>
  </si>
  <si>
    <t>ด้านกำกับมาตรฐานการบัญชี</t>
  </si>
  <si>
    <t>ชั่วโมง</t>
  </si>
  <si>
    <t>ด้าน</t>
  </si>
  <si>
    <t>คน</t>
  </si>
  <si>
    <t>สำนักงานตรวจบัญชีสหกรณ์  77 จังหวัด</t>
  </si>
  <si>
    <t>ด้านพัฒนาความรู้เกษตรกรและประชาชนกลุ่มเป้าหมาย</t>
  </si>
  <si>
    <t>ด้านพัฒนาความรู้วิสาหกิจชุมชนกลุ่มเป้าหมาย</t>
  </si>
  <si>
    <t>ศูนย์เทคโนโลยีสารสนเทศและการสื่อสาร</t>
  </si>
  <si>
    <t>เรื่อง</t>
  </si>
  <si>
    <t>ระบบ</t>
  </si>
  <si>
    <t>สำนักมาตรฐานการบัญชีและการสอบบัญชี</t>
  </si>
  <si>
    <t>ด้านส่งเสริมและพัฒนาการเงินการบัญชีสหกรณ์และกลุ่มเกษตรกร</t>
  </si>
  <si>
    <t>กิจกรรมย่อยของหน่วยงานสนับสนุน</t>
  </si>
  <si>
    <t>กลุ่มพัฒนาระบบบริหาร</t>
  </si>
  <si>
    <t>งานพัฒนาโครงสร้างและระบบงาน</t>
  </si>
  <si>
    <t>ครั้ง</t>
  </si>
  <si>
    <t>กลุ่มตรวจสอบภายใน</t>
  </si>
  <si>
    <t>คน/วัน</t>
  </si>
  <si>
    <t>สำนักบริหารกลาง</t>
  </si>
  <si>
    <t>จำนวนเอกสารรายการ</t>
  </si>
  <si>
    <t>จำนวนครั้งการจัดซื้อจัดจ้าง</t>
  </si>
  <si>
    <t>กิโลเมตร</t>
  </si>
  <si>
    <t>ด้านประสานราชการ</t>
  </si>
  <si>
    <t>สำนักแผนงานและโครงการพิเศษ</t>
  </si>
  <si>
    <t>ด้านติดตามและประเมินผล</t>
  </si>
  <si>
    <t>ด้านโครงการพิเศษ</t>
  </si>
  <si>
    <t>รายงาน</t>
  </si>
  <si>
    <t>โครงการ</t>
  </si>
  <si>
    <t>สำนักส่งเสริมพัฒนาการบัญชีและถ่ายทอดเทคโนโลยี</t>
  </si>
  <si>
    <t>ด้านส่งเสริมพัฒนาการบัญชีตามโครงการพระราชดำริ</t>
  </si>
  <si>
    <t>ผลผลิตย่อย</t>
  </si>
  <si>
    <t>1</t>
  </si>
  <si>
    <t>2</t>
  </si>
  <si>
    <t xml:space="preserve">สหกรณ์และกลุ่มเกษตรกรได้รับบริการโปรแกรมระบบบัญชีที่พัฒนา  </t>
  </si>
  <si>
    <t>3</t>
  </si>
  <si>
    <r>
      <t xml:space="preserve">สหกรณ์และกลุ่มเกษตรกรได้รับการพัฒนาความรู้ด้านการเงินการบัญชี </t>
    </r>
    <r>
      <rPr>
        <b/>
        <sz val="16"/>
        <color indexed="8"/>
        <rFont val="TH SarabunPSK"/>
        <family val="2"/>
      </rPr>
      <t/>
    </r>
  </si>
  <si>
    <t>4</t>
  </si>
  <si>
    <t>5</t>
  </si>
  <si>
    <t xml:space="preserve">เกษตรกรและประชาชนกลุ่มเป้าหมายได้รับการพัฒนาความรู้  </t>
  </si>
  <si>
    <t>6</t>
  </si>
  <si>
    <t xml:space="preserve">วิสาหกิจชุมชนได้รับการพัฒนาศักยภาพ  </t>
  </si>
  <si>
    <t>7</t>
  </si>
  <si>
    <t>8</t>
  </si>
  <si>
    <t xml:space="preserve">สมาชิกสหกรณ์ได้รับการสอบทานหนี้  </t>
  </si>
  <si>
    <t>9</t>
  </si>
  <si>
    <t xml:space="preserve">บุคลากรสหกรณ์และกลุ่มเกษตรกรในจังหวัดชายแดนภาคใต้ได้รับพัฒนาความรู้  </t>
  </si>
  <si>
    <t>10</t>
  </si>
  <si>
    <t>11</t>
  </si>
  <si>
    <t xml:space="preserve">ระบบเทคโนโลยีและฐานข้อมูลของสถาบันเกษตรกรและเกษตรกรกลุ่มเป้าหมายได้รับการพัฒนา </t>
  </si>
  <si>
    <t>ตารางที่  7   เปรียบเทียบผลการคำนวณต้นทุนกิจกรรมย่อยแยกตามแหล่งเงิน</t>
  </si>
  <si>
    <t>ผลการเปรียบเทียบ</t>
  </si>
  <si>
    <t>ชื่อกิจกรรมย่อย</t>
  </si>
  <si>
    <t>เงินใน งปม.</t>
  </si>
  <si>
    <t>เงินนอก งปม.</t>
  </si>
  <si>
    <t>เงินใน   งปม.</t>
  </si>
  <si>
    <t>ต้นทุนรวมเพิ่ม/(ลด)%</t>
  </si>
  <si>
    <t>หน่วยนับเพิ่ม/(ลด)%</t>
  </si>
  <si>
    <t>ต้นทุนต่อหน่วยเพิ่ม/(ลด)%</t>
  </si>
  <si>
    <t>กิจกรรมย่อยของหน่วยหลัก</t>
  </si>
  <si>
    <t xml:space="preserve">ด้านพัฒนาและถ่ายทอดความรู้แก่สหกรณ์และกลุ่มเกษตรกร </t>
  </si>
  <si>
    <t>ด้านพัฒนาความรู้สมาชิกสหกรณ์</t>
  </si>
  <si>
    <t>12</t>
  </si>
  <si>
    <t>13</t>
  </si>
  <si>
    <t>14</t>
  </si>
  <si>
    <t>15</t>
  </si>
  <si>
    <t>16</t>
  </si>
  <si>
    <t>17</t>
  </si>
  <si>
    <t>ด้านพัฒนาโปรแกรมระบบบัญชีของสหกรณ์และกลุ่มเกษตรกร</t>
  </si>
  <si>
    <t>18</t>
  </si>
  <si>
    <t>19</t>
  </si>
  <si>
    <t>ด้านพัฒนาระบบสารสนเทศฐานข้อมูล</t>
  </si>
  <si>
    <t>20</t>
  </si>
  <si>
    <t>21</t>
  </si>
  <si>
    <t>22</t>
  </si>
  <si>
    <t>23</t>
  </si>
  <si>
    <t>ด้านมาตรฐานการสอบบัญชี (สมช.)</t>
  </si>
  <si>
    <t>24</t>
  </si>
  <si>
    <t>ด้านส่งเสริมและพัฒนาการเงินการบัญชีสหกรณ์และกลุ่มเกษตรกร (สมช.)</t>
  </si>
  <si>
    <t>25</t>
  </si>
  <si>
    <t>26</t>
  </si>
  <si>
    <t>27</t>
  </si>
  <si>
    <t>ด้านตรวจสอบภายใน</t>
  </si>
  <si>
    <t>ด้านการเงินการบัญชี</t>
  </si>
  <si>
    <t>ด้านพัสดุ</t>
  </si>
  <si>
    <t>ด้านยานพาหนะ</t>
  </si>
  <si>
    <t>ด้านอาคารและสถานที่</t>
  </si>
  <si>
    <t>ด้านวินัยและความรับผิดทางละเมิด</t>
  </si>
  <si>
    <t>ด้านงานช่วยอำนวยการ</t>
  </si>
  <si>
    <t>ด้านวิเทศสัมพันธ์</t>
  </si>
  <si>
    <t>ด้านการพัฒนาทรัพยากรบุคคล</t>
  </si>
  <si>
    <t>ด้านส่งเสริมการพัฒนาการบัญชีวิสาหกิจชุมชน</t>
  </si>
  <si>
    <t>ต้นทุนผลผลิตประจำปีงบประมาณ  พ.ศ.  2563  (ตค.62 - กย.63)</t>
  </si>
  <si>
    <t xml:space="preserve">ด้านการเสริมสร้างการบริหารการเงินแก่สมาชิกสหกรณ์และกลุ่มเกษตรกรในจังหวัดชายแดนภาคใต้  </t>
  </si>
  <si>
    <r>
      <rPr>
        <b/>
        <u/>
        <sz val="16"/>
        <rFont val="TH SarabunPSK"/>
        <family val="2"/>
      </rPr>
      <t>ตารางที่  8</t>
    </r>
    <r>
      <rPr>
        <b/>
        <sz val="16"/>
        <rFont val="TH SarabunPSK"/>
        <family val="2"/>
      </rPr>
      <t xml:space="preserve">   เปรียบเทียบผลการคำนวณต้นทุนผลผลิตย่อยแยกตามแหล่งเงิน</t>
    </r>
  </si>
  <si>
    <t>เปรียบเทียบ</t>
  </si>
  <si>
    <t>เงินใน  งปม.</t>
  </si>
  <si>
    <t>ต้นทุนรวม  เพิ่ม/(ลด)     %</t>
  </si>
  <si>
    <t>หน่วยนับ  เพิ่ม/(ลด)     %</t>
  </si>
  <si>
    <t>ต้นทุนต่อหน่วย  เพิ่ม/(ลด)    %</t>
  </si>
  <si>
    <t>ต้นทุนผลผลิตประจำปีงบประมาณ  พ.ศ.  2563 (ต.ค. 62 - ก.ย. 63)</t>
  </si>
  <si>
    <t>การวิเคราะห์สาเหตุของการเปลี่ยนแปลงของต้นทุนต่อหน่วยกิจกรรมย่อย   (อธิบายเฉพาะต้นทุนต่อหน่วยกิจกรรมย่อยที่เปลี่ยนแปลงอย่างมีสาระสำคัญ)</t>
  </si>
  <si>
    <t>ปีงบประมาณ พ.ศ. 2563 มีต้นทุนรวม จำนวน 19,970,804.96 บาท ปริมาณงาน 2,273 แห่ง ต้นทุนต่อหน่วย 8,786.10 บาท</t>
  </si>
  <si>
    <t>(สำนักงานตรวจบัญชีสหกรณ์ที่ 1-10)</t>
  </si>
  <si>
    <t xml:space="preserve">      เนื่องจาก</t>
  </si>
  <si>
    <t>ปีงบประมาณ พ.ศ. 2563 มีต้นทุนรวม จำนวน 27,740,709.75 บาท ปริมาณงาน 17,872 ชั่วโมง ต้นทุนต่อหน่วย 1,552.19 บาท</t>
  </si>
  <si>
    <t>ด้านการเสริมสร้างการบริหารการเงินแก่สมาชิกสหกรณ์</t>
  </si>
  <si>
    <t>และกลุ่มเกษตรกรในจังหวัดชายแดนภาคใต้</t>
  </si>
  <si>
    <t>(สำนักงานตรวจบัญชีสหกรณ์ที่ 9)</t>
  </si>
  <si>
    <t>(สำนักงานตรวจบัญชีสหกรณ์ 77 จังหวัด)</t>
  </si>
  <si>
    <r>
      <rPr>
        <b/>
        <u/>
        <sz val="16"/>
        <rFont val="TH SarabunPSK"/>
        <family val="2"/>
      </rPr>
      <t>หมายเหตุ</t>
    </r>
    <r>
      <rPr>
        <sz val="16"/>
        <rFont val="TH SarabunPSK"/>
        <family val="2"/>
      </rPr>
      <t xml:space="preserve"> สตท.1-10 เป็นผู้วิเคราะห์</t>
    </r>
  </si>
  <si>
    <t>ปีงบประมาณ พ.ศ. 2563 มีต้นทุนรวม จำนวน 84,391,342.26 บาท ปริมาณงาน 200,081 คน ต้นทุนต่อหน่วย 421.79 บาท</t>
  </si>
  <si>
    <t>ปีงบประมาณ พ.ศ. 2563 มีต้นทุนรวม จำนวน 4,321,903.68 บาท ปริมาณงาน 9,008 คน ต้นทุนต่อหน่วย 479.79 บาท</t>
  </si>
  <si>
    <t>(สตส.สงขลา,ยะลา,ปัตตานี,นราธิวาส)</t>
  </si>
  <si>
    <r>
      <rPr>
        <b/>
        <u/>
        <sz val="16"/>
        <rFont val="TH SarabunPSK"/>
        <family val="2"/>
      </rPr>
      <t>หมายเหตุ</t>
    </r>
    <r>
      <rPr>
        <sz val="16"/>
        <rFont val="TH SarabunPSK"/>
        <family val="2"/>
      </rPr>
      <t xml:space="preserve"> สตท.9 เป็นผู้วิเคราะห์</t>
    </r>
  </si>
  <si>
    <t>(ศูนย์เทคโนโลยีสารสนเทศและการสื่อสาร)</t>
  </si>
  <si>
    <t xml:space="preserve">      เนื่องจาก </t>
  </si>
  <si>
    <t>ปีงบประมาณ พ.ศ. 2563 มีต้นทุนรวม จำนวน 4,873,459.45 บาท ปริมาณงาน 6 ระบบ ต้นทุนต่อหน่วย 812,243.24 บาท</t>
  </si>
  <si>
    <t>ปีงบประมาณ พ.ศ. 2563 มีต้นทุนรวม จำนวน 11,487,440.15 บาท ปริมาณงาน 59 ระบบ ต้นทุนต่อหน่วย 194,702.38 บาท</t>
  </si>
  <si>
    <t>ด้านกำกับดูแลการสอบบัญชีสหกรณ์ที่จัดจ้างผู้สอบบัญชี</t>
  </si>
  <si>
    <t>ปีงบประมาณ พ.ศ. 2563 มีต้นทุนรวม จำนวน 5,350,088.65 บาท ปริมาณงาน 1,114 แห่ง ต้นทุนต่อหน่วย 4,802.59 บาท</t>
  </si>
  <si>
    <t>รับอนุญาตหรือบุคคลอื่น</t>
  </si>
  <si>
    <t>ปีงบประมาณ พ.ศ. 2563 มีต้นทุนรวม จำนวน 2,774,120.03 บาท ปริมาณงาน 984 เรื่อง ต้นทุนต่อหน่วย 2,819.23 บาท</t>
  </si>
  <si>
    <t>(สำนักมาตรฐานการบัญชีและการสอบบัญชี)</t>
  </si>
  <si>
    <t xml:space="preserve">ด้านตรวจสอบภายใน </t>
  </si>
  <si>
    <t>(กลุ่มตรวจสอบภายใน)</t>
  </si>
  <si>
    <t>ปีงบประมาณ พ.ศ. 2563 มีต้นทุนรวม จำนวน 8,020,022.93 บาท ปริมาณงาน 147,511 กิโลเมตร  ต้นทุนต่อหน่วย 54.37 บาท</t>
  </si>
  <si>
    <t xml:space="preserve">(สำนักบริหารกลาง) </t>
  </si>
  <si>
    <t>ปีงบประมาณ พ.ศ. 2563 มีต้นทุนรวม จำนวน 1,145,717.56 บาท ปริมาณงาน 10 ครั้ง  ต้นทุนต่อหน่วย 114,571.76 บาท</t>
  </si>
  <si>
    <t>(สำนักบริหารกลาง)</t>
  </si>
  <si>
    <t>ปีงบประมาณ พ.ศ. 2563 มีต้นทุนรวม จำนวน 1,718,576.35 บาท ปริมาณงาน 3,206 ครั้ง ต้นทุนต่อหน่วย 536.05 บาท</t>
  </si>
  <si>
    <t>ปีงบประมาณ พ.ศ. 2563 มีต้นทุนรวม จำนวน 6,874,305.37 บาท ปริมาณงาน 34,643 เรื่อง ต้นทุนต่อหน่วย 198.43 บาท</t>
  </si>
  <si>
    <t>(สำนักแผนงานและโครงการพิเศษ)</t>
  </si>
  <si>
    <t>ปีงบประมาณ พ.ศ. 2563 มีต้นทุนรวม จำนวน 3,392,254.52 บาท ปริมาณงาน 130 เรื่อง ต้นทุนต่อหน่วย 26,094.27 บาท</t>
  </si>
  <si>
    <t>ปีงบประมาณ พ.ศ. 2563 มีต้นทุนรวม จำนวน 14,530,476.73 บาท ปริมาณงาน 103,359 ชั่วโมง ต้นทุนต่อหน่วย 140.58 บาท</t>
  </si>
  <si>
    <t>(สำนักส่งเสริมพัฒนาการบัญชีและถ่ายทอดเทคโนโลยี)</t>
  </si>
  <si>
    <t>ปีงบประมาณ พ.ศ. 2563 มีต้นทุนรวม จำนวน 3,523,339.82 บาท ปริมาณงาน 1 ด้าน ต้นทุนต่อหน่วย 3,523,339.82 บาท</t>
  </si>
  <si>
    <t xml:space="preserve">การวิเคราะห์สาเหตุของการเปลี่ยนแปลงของต้นทุนต่อหน่วยผลผลิตย่อย   </t>
  </si>
  <si>
    <t>สหกรณ์และกลุ่มเกษตรกรได้รับบริการโปรแกรม</t>
  </si>
  <si>
    <t>ปีงบประมาณ พ.ศ. 2563 มีต้นทุนรวม จำนวน 79,710,002.65 บาท ปริมาณงาน 3,895 แห่ง ต้นทุนต่อหน่วย 20,464.70 บาท</t>
  </si>
  <si>
    <t xml:space="preserve">ระบบบัญชีที่พัฒนา  </t>
  </si>
  <si>
    <t>สหกรณ์และกลุ่มเกษตรกรได้รับการพัฒนาความรู้</t>
  </si>
  <si>
    <t>ปีงบประมาณ พ.ศ. 2563 มีต้นทุนรวม จำนวน 87,787,639.94 บาท ปริมาณงาน 3,249 แห่ง ต้นทุนต่อหน่วย 27,019.90 บาท</t>
  </si>
  <si>
    <t xml:space="preserve">ด้านการเงินการบัญชี </t>
  </si>
  <si>
    <t>เกษตรกรและประชาชนกลุ่มเป้าหมายได้รับ</t>
  </si>
  <si>
    <t>ปีงบประมาณ พ.ศ. 2563 มีต้นทุนรวม จำนวน 110,513,110.28 บาท ปริมาณงาน 289,600 คน ต้นทุนต่อหน่วย 381.61 บาท</t>
  </si>
  <si>
    <t xml:space="preserve">การพัฒนาความรู้  </t>
  </si>
  <si>
    <t>บุคลากรสหกรณ์และกลุ่มเกษตรกรในจังหวัด</t>
  </si>
  <si>
    <t>ปีงบประมาณ พ.ศ. 2563 มีต้นทุนรวม จำนวน 9,193,379.54 บาท ปริมาณงาน 9,000 คน ต้นทุนต่อหน่วย 1,021.49 บาท</t>
  </si>
  <si>
    <t xml:space="preserve">ชายแดนภาคใต้ได้รับพัฒนาความรู้  </t>
  </si>
  <si>
    <t>ตารางเปรียบเทียบผลการคำนวณต้นทุนผลผลิตระหว่างปีงบประมาณ พ.ศ.  2563  และปีงบประมาณ พ.ศ.  2564</t>
  </si>
  <si>
    <t>ตารางเปรียบเทียบผลการคำนวณต้นทุนผลผลิตระหว่างปีงบประมาณ  พ.ศ.  2563  และปีงบประมาณ  พ.ศ.  2564</t>
  </si>
  <si>
    <t>ต้นทุนผลผลิตประจำปีงบประมาณ  พ.ศ.  2564  (ตค.63 - กย.64)</t>
  </si>
  <si>
    <t>ปีงบประมาณ พ.ศ. 2564 มีต้นทุนรวม จำนวน 20,968,820.18 บาท ปริมาณงาน 1,816 แห่ง ต้นทุนต่อหน่วย 11,546.71 บาท</t>
  </si>
  <si>
    <t>ในปี 2564 กิจกรรมย่อยด้านกำกับมาตรฐานการบัญชี มีต้นทุนรวมเพิ่มขึ้นร้อยละ 5.00</t>
  </si>
  <si>
    <t>ปริมาณงานลดลงร้อยละ 20.11   และต้นทุนต่อหน่วยเพิ่มขึ้นร้อยละ 31.42 จากปีงบประมาณ พ.ศ. 2563</t>
  </si>
  <si>
    <t>ปีงบประมาณ พ.ศ. 2564 มีต้นทุนรวม จำนวน 25,060,410.09 บาท ปริมาณงาน 74,588 ชั่วโมง ต้นทุนต่อหน่วย 335.98 บาท</t>
  </si>
  <si>
    <t>ในปี 2564 กิจกรรมย่อยด้านพัฒนาและถ่ายทอดความรู้แก่สหกรณ์และกลุ่มเกษตรกร  มีต้นทุนรวมลดลงร้อยละ 9.66</t>
  </si>
  <si>
    <t>ปริมาณงานเพิ่มขึ้นร้อยละ 317.35 และต้นทุนต่อหน่วยลดลงร้อยละ 78.35 จากปีงบประมาณ พ.ศ. 2563</t>
  </si>
  <si>
    <t>ปีงบประมาณ พ.ศ. 2563 มีต้นทุนรวม จำนวน 42,077,115.82 บาท ปริมาณงาน 16,857 คน ต้นทุนต่อหน่วย 2,496.12 บาท</t>
  </si>
  <si>
    <t>ในปี 2564 กิจกรรมย่อยด้านพัฒนาความรู้สมาชิกสหกรณ์ มีต้นทุนรวมลดลงร้อยละ 9.25</t>
  </si>
  <si>
    <t>ในปี 2564 กิจกรรมย่อยด้านพัฒนาความรู้เกษตรกรและประชาชนกลุ่มเป้าหมาย มีต้นทุนรวมลดลงร้อยละ 0.64</t>
  </si>
  <si>
    <t>ปีงบประมาณ พ.ศ. 2564 มีต้นทุนรวม จำนวน 34,111,799.68 บาท ปริมาณงาน 1,634 แห่ง ต้นทุนต่อหน่วย 20,876.25 บาท</t>
  </si>
  <si>
    <t>ในปี 2564 กิจกรรมย่อยด้านพัฒนาความรู้วิสาหกิจชุมชนกลุ่มเป้าหมาย มีต้นทุนรวมเพิ่มขึ้นร้อยละ 18.64</t>
  </si>
  <si>
    <t>ปริมาณงานเพิ่มขึ้นร้อยละ 278.24  และต้นทุนต่อหน่วยลดลงร้อยละ 68.63 จากปีงบประมาณ พ.ศ. 2563</t>
  </si>
  <si>
    <t xml:space="preserve">ในปี 2564 กิจกรรมย่อยด้านการเสริมสร้างการบริหารการเงินแก่สมาชิกสหกรณ์และกลุ่มเกษตรกรในจังหวัดชายแดนภาคใต้ </t>
  </si>
  <si>
    <t>ปีงบประมาณ พ.ศ. 2564 มีต้นทุนรวม จำนวน 6,713,707.85 บาท ปริมาณงาน 19 ระบบ ต้นทุนต่อหน่วย 353,353.04 บาท</t>
  </si>
  <si>
    <t>ในปี 2564 กิจกรรมย่อยด้านพัฒนาโปรแกรมระบบบัญชีของสหกรณ์และกลุ่มเกษตรกร มีต้นทุนรวมเพิ่มขึ้นร้อยละ 37.76</t>
  </si>
  <si>
    <t>ปริมาณงานเพิ่มขึ้นร้อยละ 216.67 และต้นทุนต่อหน่วยลดลงร้อยละ 56.50 จากปีงบประมาณ พ.ศ. 2563</t>
  </si>
  <si>
    <t>ปีงบประมาณ พ.ศ. 2564 มีต้นทุนรวม จำนวน 8,056,449.42 บาท ปริมาณงาน 52 ระบบ ต้นทุนต่อหน่วย 154,931.72 บาท</t>
  </si>
  <si>
    <t>ในปี 2564 กิจกรรมย่อยด้านพัฒนาระบบสารสนเทศฐานข้อมูล มีต้นทุนรวมลดลงร้อยละ 29.87</t>
  </si>
  <si>
    <t>ปริมาณงานลดลงร้อยละ 11.86 และต้นทุนต่อหน่วยลดลงร้อยละ 20.43 จากปีงบประมาณ พ.ศ. 2563</t>
  </si>
  <si>
    <t>ปีงบประมาณ พ.ศ. 2564 มีต้นทุนรวม จำนวน 1,121,776.62 บาท ปริมาณงาน 1,168 แห่ง ต้นทุนต่อหน่วย 960.43 บาท</t>
  </si>
  <si>
    <t>ในปี 2564 กิจกรรมย่อยด้านกำกับดูแลการสอบบัญชีสหกรณ์ที่จัดจ้างผู้สอบบัญชีรับอนุญาตหรือบุคคลอื่น มีต้นทุนรวมลดลงร้อยละ 79.03</t>
  </si>
  <si>
    <t>ปริมาณงานเพิ่มขึ้นร้อยละ 4.85  และต้นทุนต่อหน่วยลดลงร้อยละ 80.00 จากปีงบประมาณ พ.ศ. 2563</t>
  </si>
  <si>
    <t>ปีงบประมาณ พ.ศ. 2563 มีต้นทุนรวม จำนวน 3,963,028.62 บาท ปริมาณงาน 93 เรื่อง ต้นทุนต่อหน่วย 42,613.21 บาท</t>
  </si>
  <si>
    <t>ปีงบประมาณ พ.ศ. 2564 มีต้นทุนรวม จำนวน 4,861,032.00 บาท ปริมาณงาน 171 เรื่อง ต้นทุนต่อหน่วย 28,427.09 บาท</t>
  </si>
  <si>
    <t>ในปี 2564 กิจกรรมย่อยด้านมาตรฐานการสอบบัญชี (สมช.) มีต้นทุนรวมเพิ่มขึ้นร้อยละ 22.66</t>
  </si>
  <si>
    <t>ปริมาณงานเพิ่มขึ้นร้อยละ 83.87  และต้นทุนต่อหน่วยลดลงร้อยละ 33.29 จากปีงบประมาณ พ.ศ. 2563</t>
  </si>
  <si>
    <t>ปีงบประมาณ พ.ศ. 2564 มีต้นทุนรวม จำนวน 5,047,994.77 บาท ปริมาณงาน 1,043 เรื่อง ต้นทุนต่อหน่วย 4,839.88 บาท</t>
  </si>
  <si>
    <t xml:space="preserve">ในปี 2564 กิจกรรมย่อยด้านส่งเสริมและพัฒนาการเงินการบัญชีสหกรณ์และกลุ่มเกษตรกร มีต้นทุนรวมเพิ่มขึ้นร้อยละ 81.97 </t>
  </si>
  <si>
    <t>ปริมาณงานเพิ่มขึ้นร้อยละ 6.00 และต้นทุนต่อหน่วยเพิ่มขึ้นร้อยละ 71.67 จากปีงบประมาณ พ.ศ. 2563</t>
  </si>
  <si>
    <t>(กลุ่มพัฒนาระบบบริหาร)</t>
  </si>
  <si>
    <t>ปีงบประมาณ พ.ศ. 2563 มีต้นทุนรวม จำนวน 1,113,937.61 บาท ปริมาณงาน 14 ครั้ง ต้นทุนต่อหน่วย 79,566.97 บาท</t>
  </si>
  <si>
    <t>ปีงบประมาณ พ.ศ. 2564 มีต้นทุนรวม จำนวน 4,072,481.11 บาท ปริมาณงาน 580 คน/วัน ต้นทุนต่อหน่วย 7,021.52 บาท</t>
  </si>
  <si>
    <t>ปีงบประมาณ พ.ศ. 2563 มีต้นทุนรวม จำนวน 3,846,998.54 บาท ปริมาณงาน 768 คน/วัน ต้นทุนต่อหน่วย 5,009.11 บาท</t>
  </si>
  <si>
    <t>ในปี 2564 กิจกรรมย่อยด้านตรวจสอบภายใน    มีต้นทุนรวมเพิ่มขึ้นร้อยละ 5.86 ปริมาณงานลดลงร้อยละ 24.48</t>
  </si>
  <si>
    <t>และต้นทุนต่อหน่วยเพิ่มขึ้นร้อยละ 40.17 จากปีงบประมาณ พ.ศ. 2563</t>
  </si>
  <si>
    <t>ปีงบประมาณ พ.ศ. 2563 มีต้นทุนรวม จำนวน 9,165,740.55 บาท ปริมาณงาน 4,273 จำนวนเอกสารรายการ ต้นทุนต่อหน่วย 2,145.04 บาท</t>
  </si>
  <si>
    <t>ปีงบประมาณ พ.ศ. 2564 มีต้นทุนรวม จำนวน 8,123,759.07 บาท ปริมาณงาน 5,565 จำนวนเอกสารรายการ ต้นทุนต่อหน่วย 1,459.79 บาท</t>
  </si>
  <si>
    <t>ในปี 2564 กิจกรรมย่อยด้านการเงินการบัญชี  มีต้นทุนรวมลดลงร้อยละ 11.37 ปริมาณงานเพิ่มขึ้นร้อยละ 30.24</t>
  </si>
  <si>
    <t>และต้นทุนต่อหน่วยลดลงร้อยละ 31.95 จากปีงบประมาณ พ.ศ. 2563</t>
  </si>
  <si>
    <t>ปีงบประมาณ พ.ศ. 2564 มีต้นทุนรวม จำนวน 3,249,503.63 บาท ปริมาณงาน 778 จำนวนครั้งการจัดซื้อจัดจ้าง ต้นทุนต่อหน่วย 4,176.74 บาท</t>
  </si>
  <si>
    <t>ปีงบประมาณ พ.ศ. 2563 มีต้นทุนรวม จำนวน 3,437,152.68 บาท ปริมาณงาน 464 จำนวนครั้งการจัดซื้อจัดจ้าง ต้นทุนต่อหน่วย 7,407.66 บาท</t>
  </si>
  <si>
    <t>ในปี 2564 กิจกรรมย่อยด้านพัสดุ  มีต้นทุนรวมลดลงร้อยละ 5.46 ปริมาณงานเพิ่มขึ้นร้อยละ 67.67</t>
  </si>
  <si>
    <t>และต้นทุนต่อหน่วยลดลงร้อยละ 43.62 จากปีงบประมาณ พ.ศ. 2563</t>
  </si>
  <si>
    <t>ปีงบประมาณ พ.ศ. 2564 มีต้นทุนรวม จำนวน 8,123,759.07 บาท ปริมาณงาน 92,303 กิโลเมตร  ต้นทุนต่อหน่วย 88.01 บาท</t>
  </si>
  <si>
    <t>ในปี 2564 กิจกรรมย่อยด้านยานพาหนะ  มีต้นทุนรวมเพิ่มขึ้นร้อยละ 1.29 ปริมาณงานลดลงร้อยละ 37.43</t>
  </si>
  <si>
    <t>และต้นทุนต่อหน่วยเพิ่มขึ้นร้อยละ 61.88 จากปีงบประมาณ พ.ศ. 2563</t>
  </si>
  <si>
    <t>ปีงบประมาณ พ.ศ. 2564 มีต้นทุนรวม จำนวน 1,083,167.88 บาท ปริมาณงาน 12 ครั้ง  ต้นทุนต่อหน่วย 90,263.99 บาท</t>
  </si>
  <si>
    <t>ในปี 2564 กิจกรรมย่อยด้านอาคารและสถานที่  มีต้นทุนรวมลดลงร้อยละ 5.46 ปริมาณงานเพิ่มขึ้นร้อยละ 20.00</t>
  </si>
  <si>
    <t>และต้นทุนต่อหน่วยลดลงร้อยละ 21.22 จากปีงบประมาณ พ.ศ. 2563</t>
  </si>
  <si>
    <t>ปีงบประมาณ พ.ศ. 2563 มีต้นทุนรวม จำนวน 2,291,435.12 บาท ปริมาณงาน 2 เรื่อง  ต้นทุนต่อหน่วย 2,291,435.12 บาท</t>
  </si>
  <si>
    <t>ปีงบประมาณ พ.ศ. 2564 มีต้นทุนรวม จำนวน 2,166,335.75 บาท ปริมาณงาน 4 เรื่อง  ต้นทุนต่อหน่วย 541,583.94 บาท</t>
  </si>
  <si>
    <t>ในปี 2564 กิจกรรมย่อยด้านวินัยและความรับผิดทางละเมิด  มีต้นทุนรวมลดลงร้อยละ 5.46 ปริมาณงานเพิ่มขึ้นร้อยละ 100.00</t>
  </si>
  <si>
    <t>และต้นทุนต่อหน่วยลดลงร้อยละ 52.73 จากปีงบประมาณ พ.ศ. 2563</t>
  </si>
  <si>
    <t>ปีงบประมาณ พ.ศ. 2564 มีต้นทุนรวม จำนวน 1,083,167.88 บาท ปริมาณงาน 1,367 ครั้ง ต้นทุนต่อหน่วย 792.37 บาท</t>
  </si>
  <si>
    <t>ในปี 2564 กิจกรรมย่อยด้านประสานราชการ   มีต้นทุนรวมลดลงร้อยละ 36.97 ปริมาณงานลดลงร้อยละ 57.36</t>
  </si>
  <si>
    <t>และต้นทุนต่อหน่วยเพิ่มขึ้นร้อยละ 47.82 จากปีงบประมาณ พ.ศ. 2563</t>
  </si>
  <si>
    <t>ปีงบประมาณ พ.ศ. 2564 มีต้นทุนรวม จำนวน 7,582,175.13 บาท ปริมาณงาน 27,150 เรื่อง ต้นทุนต่อหน่วย 279.27 บาท</t>
  </si>
  <si>
    <t>ในปี 2564 กิจกรรมย่อยด้านงานช่วยอำนวยการ  มีต้นทุนรวมเพิ่มขึ้นร้อยละ 10.30 ปริมาณงานลดลงร้อยละ 21.63</t>
  </si>
  <si>
    <t>และต้นทุนต่อหน่วยเพิ่มขึ้นร้อยละ 40.74 จากปีงบประมาณ พ.ศ. 2563</t>
  </si>
  <si>
    <t>ปีงบประมาณ พ.ศ. 2564 มีต้นทุนรวม จำนวน 3,431,155.88 บาท ปริมาณงาน 170 เรื่อง ต้นทุนต่อหน่วย 20,183.27 บาท</t>
  </si>
  <si>
    <t>ในปี 2564 กิจกรรมย่อยด้านวิเทศสัมพันธ์  มีต้นทุนรวมเพิ่มขึ้นร้อยละ 1.15 ปริมาณงานเพิ่มขึ้นร้อยละ 30.77</t>
  </si>
  <si>
    <t>และต้นทุนต่อหน่วยลดลงร้อยละ 22.65 จากปีงบประมาณ พ.ศ. 2563</t>
  </si>
  <si>
    <t>ปีงบประมาณ พ.ศ. 2564 มีต้นทุนรวม จำนวน 2,825,657.79 บาท ปริมาณงาน 57 รายงาน ต้นทุนต่อหน่วย 49,572.94 บาท</t>
  </si>
  <si>
    <t>ปีงบประมาณ พ.ศ. 2563 มีต้นทุนรวม จำนวน 2,594,476.99 บาท ปริมาณงาน 37 รายงาน ต้นทุนต่อหน่วย 70,121.00 บาท</t>
  </si>
  <si>
    <t>ในปี 2564 กิจกรรมย่อยด้านโครงการพิเศษ  มีต้นทุนรวมเพิ่มขึ้นร้อยละ 8.91 ปริมาณงานเพิ่มขึ้นร้อยละ 54.05</t>
  </si>
  <si>
    <t>และต้นทุนต่อหน่วยลดลงร้อยละ 29.30 จากปีงบประมาณ พ.ศ. 2563</t>
  </si>
  <si>
    <t>ปีงบประมาณ พ.ศ. 2564 มีต้นทุนรวม จำนวน 9,116,246.79 บาท ปริมาณงาน 48,046 ชั่วโมง ต้นทุนต่อหน่วย 189.74 บาท</t>
  </si>
  <si>
    <t>ในปี 2564 กิจกรรมย่อยด้านการพัฒนาทรัพยากรบุคคล   มีต้นทุนรวมลดลงร้อยละ 37.26 ปริมาณงานลดลงร้อยละ 53.52</t>
  </si>
  <si>
    <t>และต้นทุนต่อหน่วยเพิ่มขึ้นร้อยละ 34.97 จากปีงบประมาณ พ.ศ. 2563</t>
  </si>
  <si>
    <t>ปีงบประมาณ พ.ศ. 2564 มีต้นทุนรวม จำนวน 2,734,874.04 บาท ปริมาณงาน 1 ด้าน ต้นทุนต่อหน่วย 2,734,874.04 บาท</t>
  </si>
  <si>
    <t>และต้นทุนต่อหน่วยลดลงร้อยละ 22.38 จากปีงบประมาณ พ.ศ. 2563</t>
  </si>
  <si>
    <t>ปีงบประมาณ พ.ศ. 2564 มีต้นทุนรวม จำนวน 4,558,123.39 บาท ปริมาณงาน 8 โครงการ ต้นทุนต่อหน่วย 569,765.42 บาท</t>
  </si>
  <si>
    <t>ปีงบประมาณ พ.ศ. 2563 มีต้นทุนรวม จำนวน 8,811,449.63 บาท ปริมาณงาน 9 โครงการ ต้นทุนต่อหน่วย 979,049.96 บาท</t>
  </si>
  <si>
    <t>ในปี 2564 กิจกรรมย่อยด้านส่งเสริมพัฒนาการบัญชีตามโครงการพระราชดำริ มีต้นทุนรวมลดลงร้อยละ 48.27 ปริมาณงานลดลงร้อยละ 11.11</t>
  </si>
  <si>
    <t>และต้นทุนต่อหน่วยลดลงร้อยละ 41.80 จากปีงบประมาณ พ.ศ. 2563</t>
  </si>
  <si>
    <t>ปีงบประมาณ พ.ศ. 2564 มีต้นทุนรวม จำนวน 5,104,965.39 บาท ปริมาณงาน 1 โครงการ ต้นทุนต่อหน่วย 5,104,965.39 บาท</t>
  </si>
  <si>
    <t>ในปี 2564 กิจกรรมย่อยด้านส่งเสริมการพัฒนาการบัญชีวิสาหกิจชุมชน  มีต้นทุนรวมลดลงร้อยละ 22.96</t>
  </si>
  <si>
    <t>ต้นทุนผลผลิตประจำปีงบประมาณ  พ.ศ.  2564 (ต.ค. 63 - ก.ย. 64)</t>
  </si>
  <si>
    <t>ในปี 2564 ผลผลิตย่อยสหกรณ์และกลุ่มเกษตรกรได้รับบริการโปรแกรมระบบบัญชีที่พัฒนา   มีต้นทุนรวมลดลงร้อยละ 5.22</t>
  </si>
  <si>
    <t>ปริมาณงานเพิ่มขึ้นร้อยละ 56.30 และต้นทุนต่อหน่วยลดลงร้อยละ 39.36 จากปีงบประมาณ พ.ศ.2563</t>
  </si>
  <si>
    <t>ปีงบประมาณ พ.ศ. 2564 มีต้นทุนรวม จำนวน 81,577,517.42 บาท ปริมาณงาน 4,166 แห่ง ต้นทุนต่อหน่วย 19,581.74 บาท</t>
  </si>
  <si>
    <t>ในปี 2564 ผลผลิตย่อยสหกรณ์และกลุ่มเกษตรกรได้รับการพัฒนาความรู้ด้านการเงินการบัญชี  มีต้นทุนรวมลดลงร้อยละ 7.07</t>
  </si>
  <si>
    <t>ปริมาณงานเพิ่มขึ้นร้อยละ 28.22 และต้นทุนต่อหน่วยลดลงร้อยละ 27.53 จากปีงบประมาณ พ.ศ.2563</t>
  </si>
  <si>
    <t>ปีงบประมาณ พ.ศ. 2564 มีต้นทุนรวม จำนวน 107,606,292.92 บาท ปริมาณงาน 197,882 คน ต้นทุนต่อหน่วย 543.79 บาท</t>
  </si>
  <si>
    <t>ในปี 2564 ผลผลิตย่อยเกษตรกรและประชาชนกลุ่มเป้าหมายได้รับการพัฒนาความรู้ มีต้นทุนรวมลดลงร้อยละ 2.63</t>
  </si>
  <si>
    <t>ปริมาณงานลดลงร้อยละ 31.67 และต้นทุนต่อหน่วยเพิ่มขึ้นร้อยละ 42.50 จากปีงบประมาณ พ.ศ.2563</t>
  </si>
  <si>
    <t>วิสาหกิจชุมชนได้รับการพัฒนาศักยภาพ</t>
  </si>
  <si>
    <t>ปีงบประมาณ พ.ศ. 2564 มีต้นทุนรวม จำนวน 49,338,435.40 บาท ปริมาณงาน 1,635 แห่ง ต้นทุนต่อหน่วย 30,176.41 บาท</t>
  </si>
  <si>
    <t>ปีงบประมาณ พ.ศ. 2563 มีต้นทุนรวม จำนวน 45,417,293.10 บาท ปริมาณงาน 433 แห่ง ต้นทุนต่อหน่วย 104,889.82 บาท</t>
  </si>
  <si>
    <t>ในปี 2564 ผลผลิตย่อยวิสาหกิจชุมชนได้รับการพัฒนาศักยภาพ มีต้นทุนรวมเพิ่มขึ้นร้อยละ 8.63</t>
  </si>
  <si>
    <t>ปริมาณงานเพิ่มขึ้นร้อยละ 277.60 และต้นทุนต่อหน่วยลดลงร้อยละ 71.23 จากปีงบประมาณ พ.ศ.2563</t>
  </si>
  <si>
    <t>สมาชิกสหกรณ์ได้รับการสอบทานหนี้</t>
  </si>
  <si>
    <t>ปีงบประมาณ พ.ศ. 2564 มีต้นทุนรวม จำนวน 42,767,623.81 บาท ปริมาณงาน 24,913 คน ต้นทุนต่อหน่วย 1,716.68 บาท</t>
  </si>
  <si>
    <t>ปีงบประมาณ พ.ศ. 2563 มีต้นทุนรวม จำนวน 44,976,625.65 บาท ปริมาณงาน 35,820 คน ต้นทุนต่อหน่วย 1,255.63 บาท</t>
  </si>
  <si>
    <t>ในปี 2564 ผลผลิตย่อยสมาชิกสหกรณ์ได้รับการสอบทานหนี้ มีต้นทุนรวมลดลงร้อยละ 4.91</t>
  </si>
  <si>
    <t>ปริมาณงานลดลงร้อยละ 30.45 และต้นทุนต่อหน่วยเพิ่มขึ้นร้อยละ 36.72 จากปีงบประมาณ พ.ศ.2563</t>
  </si>
  <si>
    <t>ปีงบประมาณ พ.ศ. 2564 มีต้นทุนรวม จำนวน 11,028,934.03 บาท ปริมาณงาน 8,212 คน ต้นทุนต่อหน่วย 1,343.03 บาท</t>
  </si>
  <si>
    <t>ในปี 2564 ผลผลิตย่อยบุคลากรสหกรณ์และกลุ่มเกษตรกรในจังหวัดชายแดนภาคใต้ได้รับพัฒนาความรู้ มีต้นทุนรวมเพิ่มขึ้นร้อยละ 19.97</t>
  </si>
  <si>
    <t>ปริมาณงานลดลงร้อยละ 8.76 และต้นทุนต่อหน่วยเพิ่มขึ้นร้อยละ 31.48 จากปีงบประมาณ พ.ศ.2562</t>
  </si>
  <si>
    <t>ระบบเทคโนโลยีและฐานข้อมูลของสถาบันเกษตรและ</t>
  </si>
  <si>
    <t>เกษตรกรกลุ่มเป้าหมายได้รับการพัฒนา</t>
  </si>
  <si>
    <t>ปีงบประมาณ พ.ศ. 2564 มีต้นทุนรวม จำนวน 12,073,965.99 บาท ปริมาณงาน 1 ระบบ ต้นทุนต่อหน่วย 12,073,965.99 บาท</t>
  </si>
  <si>
    <t>ปีงบประมาณ พ.ศ. 2563 มีต้นทุนรวม จำนวน 15,811,973.83 บาท ปริมาณงาน 1 ระบบ ต้นทุนต่อหน่วย 15,811,973.83 บาท</t>
  </si>
  <si>
    <t>ในปี 2564 ผลผลิตย่อยระบบเทคโนโลยีและฐานข้อมูลของสถาบันเกษตรและเกษตรกรกลุ่มเป้าหมายได้รับการพัฒนา มีต้นทุนรวมลดลงร้อยละ 23.64</t>
  </si>
  <si>
    <t>ปีงบประมาณ พ.ศ. 2564 มีต้นทุนรวม จำนวน 1,102,297.08 บาท ปริมาณงาน 9 ครั้ง ต้นทุนต่อหน่วย 122,477.45 บาท</t>
  </si>
  <si>
    <t>ในปี 2564 กิจกรรมย่อยงานพัฒนาโครงสร้างและระบบงาน มีต้นทุนรวมลดลงร้อยละ 1.04 ปริมาณงานลดลงร้อยละ 35.71</t>
  </si>
  <si>
    <t>และต้นทุนต่อหน่วยเพิ่มขึ้นร้อยละ 53.93 จากปีงบประมาณ พ.ศ. 2563</t>
  </si>
  <si>
    <t>ด้านการตรวจสอบธุรกรรมทางการเงินสมาชิกสหกรณ์</t>
  </si>
  <si>
    <t>28</t>
  </si>
  <si>
    <t>ปีงบประมาณ พ.ศ. 2564 มีต้นทุนรวม จำนวน 38,184,887.99 บาท ปริมาณงาน 9,734 คน ต้นทุนต่อหน่วย 3,922.84 บาท</t>
  </si>
  <si>
    <t>ปริมาณงานลดลงร้อยละ 42.26  และต้นทุนต่อหน่วยเพิ่มขึ้นร้อยละ 57.16 จากปีงบประมาณ พ.ศ. 2563</t>
  </si>
  <si>
    <t>ปีงบประมาณ พ.ศ. 2564 มีต้นทุนรวม จำนวน 83,848,882.44 บาท ปริมาณงาน 145,643 คน ต้นทุนต่อหน่วย 575.72 บาท</t>
  </si>
  <si>
    <t>ปริมาณงานลดลงร้อยละ 27.21  และต้นทุนต่อหน่วยเพิ่มขึ้นร้อยละ 36.49 จากปีงบประมาณ พ.ศ. 2563</t>
  </si>
  <si>
    <t>ปีงบประมาณ พ.ศ. 2564 มีต้นทุนรวม จำนวน 6,411,132.15 บาท ปริมาณงาน 6,750 คน ต้นทุนต่อหน่วย 949.80 บาท</t>
  </si>
  <si>
    <t>มีต้นทุนรวมเพิ่มขึ้นร้อยละ 48.34 ปริมาณงานลดลงร้อยละ 25.07  และต้นทุนต่อหน่วยเพิ่มขึ้นร้อยละ 97.96 จากปีงบประมาณ พ.ศ. 2563</t>
  </si>
  <si>
    <t>ปีงบประมาณ พ.ศ. 2563 มีต้นทุนรวม จำนวน 38,402,542.16 บาท ปริมาณงาน 24,500 คน ต้นทุนต่อหน่วย 1,567.45 บาท</t>
  </si>
  <si>
    <t>ปีงบประมาณ พ.ศ. 2564 มีต้นทุนรวม จำนวน 36,915,193.42 บาท ปริมาณงาน 18,499 คน ต้นทุนต่อหน่วย 1,995.52 บาท</t>
  </si>
  <si>
    <t>ในปี 2564 กิจกรรมย่อยด้านการตรวจสอบธุรกรรมทางการเงินสมาชิกสหกรณ์ มีต้นทุนรวมลดลงร้อยละ 3.87</t>
  </si>
  <si>
    <t>ปริมาณงานลดลงร้อยละ 24.49  และต้นทุนต่อหน่วยเพิ่มขึ้นร้อยละ 27.31 จากปีงบประมาณ พ.ศ. 2563</t>
  </si>
  <si>
    <t>ด้านกำกับดูแลการสอบบัญชีและพัฒนาผู้สอบบัญชี</t>
  </si>
  <si>
    <t>ปีงบประมาณ พ.ศ. 2563 มีต้นทุนรวม จำนวน 4,161,180.05 บาท ปริมาณงาน 277 คน ต้นทุนต่อหน่วย 15,022.31 บาท</t>
  </si>
  <si>
    <t>ปีงบประมาณ พ.ศ. 2564 มีต้นทุนรวม จำนวน 2,617,478.77 บาท ปริมาณงาน 390 คน ต้นทุนต่อหน่วย 6,711.48 บาท</t>
  </si>
  <si>
    <t>ในปี 2564 กิจกรรมย่อยด้านกำกับดูแลการสอบบัญชีและพัฒนาผู้สอบบัญชีรับอนุญาตหรือบุคคลอื่น มีต้นทุนรวมลดลงร้อยละ 37.10</t>
  </si>
  <si>
    <t>ปริมาณงานเพิ่มขึ้นร้อยละ 40.79  และต้นทุนต่อหน่วยลดลงร้อยละ 55.32 จากปีงบประมาณ พ.ศ. 2563</t>
  </si>
  <si>
    <t>ด้านกำกับดูแลการสอบบัญชีสหกรณ์ที่จัดจ้างผู้สอบบัญชีรับอนุญาตหรือบุคคลอื่น (กกส.)</t>
  </si>
  <si>
    <t>ด้านกำกับดูแลการสอบบัญชีและพัฒนาผู้สอบบัญชีรับอนุญาตหรือบุคคลอื่น (กกส.)</t>
  </si>
  <si>
    <t>ปีงบประมาณ พ.ศ. 2563 มีต้นทุนรวม จำนวน 28,752,631.01 บาท ปริมาณงาน 432 แห่ง ต้นทุนต่อหน่วย 66,557.02 บาท</t>
  </si>
  <si>
    <t>(กองกำกับการสอบบัญชีสหกรณ์)</t>
  </si>
  <si>
    <t>ในปี 2564 กิจกรรมย่อยด้านติดตามและประเมินผล  มีต้นทุนรวมลดลงร้อยละ 22.38 ปริมาณงานเท่าเดิม</t>
  </si>
  <si>
    <t>ปริมาณงานเท่าเดิม และต้นทุนต่อหน่วยลดลงร้อยละ 22.96 จากปีงบประมาณ พ.ศ. 2563</t>
  </si>
  <si>
    <t>ปีงบประมาณ พ.ศ. 2563 มีต้นทุนรวม จำนวน 6,626,762.59 บาท ปริมาณงาน 1 โครงการ ต้นทุนต่อหน่วย 6,626,762.59 บาท</t>
  </si>
  <si>
    <t>ปีงบประมาณ พ.ศ. 2564 มีต้นทุนรวม จำนวน 75,548,298.52 บาท ปริมาณงาน 6,088 แห่ง ต้นทุนต่อหน่วย 12,409.38 บาท</t>
  </si>
  <si>
    <t>(ศูนย์เทคโนโลยีฯ)</t>
  </si>
  <si>
    <t>ปริมาณงานเท่าเดิม และต้นทุนต่อหน่วยลดลงร้อยละ 23.64 จากปีงบประมาณ พ.ศ.2563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</si>
</sst>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8" formatCode="_(* #,##0.00_);_(* \(#,##0.00\);_(* &quot;-&quot;??_);_(@_)"/>
    <numFmt numFmtId="170" formatCode="_(* #,##0_);_(* \(#,##0\);_(* &quot;-&quot;??_);_(@_)"/>
  </numFmts>
  <fonts count="14">
    <font>
      <sz val="11"/>
      <color theme="1"/>
      <name val="Calibri"/>
      <family val="2"/>
      <charset val="222"/>
      <scheme val="minor"/>
    </font>
    <font>
      <sz val="11"/>
      <color indexed="8"/>
      <name val="Tahoma"/>
      <family val="2"/>
      <charset val="22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0"/>
      <color indexed="8"/>
      <name val="Tahoma"/>
      <family val="2"/>
    </font>
    <font>
      <b/>
      <u/>
      <sz val="16"/>
      <name val="TH SarabunPSK"/>
      <family val="2"/>
    </font>
    <font>
      <sz val="11"/>
      <color indexed="8"/>
      <name val="Tahoma"/>
      <family val="2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6"/>
      <color rgb="FFFF0000"/>
      <name val="TH SarabunPSK"/>
      <family val="2"/>
    </font>
    <font>
      <sz val="16"/>
      <color theme="1"/>
      <name val="TH SarabunPSK"/>
      <family val="2"/>
    </font>
    <font>
      <b/>
      <sz val="16"/>
      <color rgb="FFFF000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8" fillId="0" borderId="0"/>
    <xf numFmtId="9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10" fillId="0" borderId="0"/>
    <xf numFmtId="0" fontId="6" fillId="0" borderId="0"/>
  </cellStyleXfs>
  <cellXfs count="139">
    <xf numFmtId="0" fontId="0" fillId="0" borderId="0" xfId="0"/>
    <xf numFmtId="4" fontId="3" fillId="0" borderId="1" xfId="0" applyNumberFormat="1" applyFont="1" applyFill="1" applyBorder="1" applyAlignment="1">
      <alignment horizontal="right" wrapText="1"/>
    </xf>
    <xf numFmtId="43" fontId="3" fillId="0" borderId="1" xfId="7" applyFont="1" applyFill="1" applyBorder="1" applyAlignment="1">
      <alignment horizontal="right" wrapText="1"/>
    </xf>
    <xf numFmtId="43" fontId="3" fillId="0" borderId="1" xfId="7" applyFont="1" applyBorder="1"/>
    <xf numFmtId="168" fontId="3" fillId="0" borderId="1" xfId="7" applyNumberFormat="1" applyFont="1" applyFill="1" applyBorder="1" applyAlignment="1">
      <alignment horizontal="right" wrapText="1"/>
    </xf>
    <xf numFmtId="168" fontId="4" fillId="0" borderId="1" xfId="7" applyNumberFormat="1" applyFont="1" applyFill="1" applyBorder="1" applyAlignment="1">
      <alignment horizontal="right" wrapText="1"/>
    </xf>
    <xf numFmtId="170" fontId="11" fillId="0" borderId="0" xfId="7" applyNumberFormat="1" applyFont="1" applyFill="1" applyAlignment="1">
      <alignment horizontal="center"/>
    </xf>
    <xf numFmtId="170" fontId="11" fillId="0" borderId="1" xfId="7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1" fontId="12" fillId="0" borderId="1" xfId="0" applyNumberFormat="1" applyFont="1" applyFill="1" applyBorder="1" applyAlignment="1">
      <alignment horizontal="left"/>
    </xf>
    <xf numFmtId="4" fontId="3" fillId="0" borderId="1" xfId="0" applyNumberFormat="1" applyFont="1" applyFill="1" applyBorder="1" applyAlignment="1">
      <alignment horizontal="right"/>
    </xf>
    <xf numFmtId="170" fontId="4" fillId="0" borderId="1" xfId="7" applyNumberFormat="1" applyFont="1" applyFill="1" applyBorder="1" applyAlignment="1">
      <alignment horizontal="center"/>
    </xf>
    <xf numFmtId="49" fontId="4" fillId="0" borderId="1" xfId="10" applyNumberFormat="1" applyFont="1" applyFill="1" applyBorder="1" applyAlignment="1">
      <alignment horizontal="center" vertical="center"/>
    </xf>
    <xf numFmtId="43" fontId="3" fillId="0" borderId="1" xfId="0" applyNumberFormat="1" applyFont="1" applyFill="1" applyBorder="1"/>
    <xf numFmtId="0" fontId="2" fillId="2" borderId="3" xfId="0" applyFont="1" applyFill="1" applyBorder="1" applyAlignment="1">
      <alignment horizontal="left"/>
    </xf>
    <xf numFmtId="1" fontId="4" fillId="2" borderId="4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left" vertical="center"/>
    </xf>
    <xf numFmtId="1" fontId="3" fillId="2" borderId="4" xfId="0" applyNumberFormat="1" applyFont="1" applyFill="1" applyBorder="1" applyAlignment="1">
      <alignment horizontal="left"/>
    </xf>
    <xf numFmtId="49" fontId="3" fillId="0" borderId="1" xfId="10" applyNumberFormat="1" applyFont="1" applyFill="1" applyBorder="1" applyAlignment="1">
      <alignment horizontal="center" vertical="center" shrinkToFit="1"/>
    </xf>
    <xf numFmtId="49" fontId="3" fillId="0" borderId="1" xfId="1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left"/>
    </xf>
    <xf numFmtId="49" fontId="4" fillId="0" borderId="1" xfId="10" applyNumberFormat="1" applyFont="1" applyFill="1" applyBorder="1" applyAlignment="1">
      <alignment horizontal="center" vertical="center" shrinkToFit="1"/>
    </xf>
    <xf numFmtId="168" fontId="3" fillId="0" borderId="1" xfId="7" applyNumberFormat="1" applyFont="1" applyFill="1" applyBorder="1" applyAlignment="1">
      <alignment horizontal="right"/>
    </xf>
    <xf numFmtId="0" fontId="4" fillId="0" borderId="1" xfId="0" applyFont="1" applyBorder="1" applyAlignment="1">
      <alignment vertical="top" wrapText="1"/>
    </xf>
    <xf numFmtId="4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4" fontId="4" fillId="0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/>
    <xf numFmtId="170" fontId="4" fillId="0" borderId="0" xfId="7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0" fontId="4" fillId="0" borderId="0" xfId="0" applyNumberFormat="1" applyFont="1" applyFill="1"/>
    <xf numFmtId="0" fontId="5" fillId="0" borderId="0" xfId="0" applyFont="1" applyFill="1"/>
    <xf numFmtId="0" fontId="4" fillId="0" borderId="0" xfId="0" applyFont="1" applyFill="1" applyBorder="1"/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 shrinkToFit="1"/>
    </xf>
    <xf numFmtId="168" fontId="5" fillId="0" borderId="1" xfId="7" applyNumberFormat="1" applyFont="1" applyFill="1" applyBorder="1" applyAlignment="1">
      <alignment horizontal="center" vertical="center" wrapText="1" shrinkToFit="1"/>
    </xf>
    <xf numFmtId="170" fontId="5" fillId="0" borderId="1" xfId="7" applyNumberFormat="1" applyFont="1" applyFill="1" applyBorder="1" applyAlignment="1">
      <alignment horizontal="center" vertical="center" wrapText="1" shrinkToFit="1"/>
    </xf>
    <xf numFmtId="40" fontId="5" fillId="0" borderId="1" xfId="0" applyNumberFormat="1" applyFont="1" applyFill="1" applyBorder="1" applyAlignment="1">
      <alignment horizontal="center" vertical="center" wrapText="1" shrinkToFit="1"/>
    </xf>
    <xf numFmtId="0" fontId="5" fillId="0" borderId="0" xfId="0" applyFont="1" applyFill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168" fontId="4" fillId="0" borderId="1" xfId="7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8" fontId="4" fillId="0" borderId="1" xfId="7" applyNumberFormat="1" applyFont="1" applyFill="1" applyBorder="1" applyAlignment="1">
      <alignment horizontal="center" vertical="center" shrinkToFit="1"/>
    </xf>
    <xf numFmtId="170" fontId="11" fillId="0" borderId="1" xfId="7" applyNumberFormat="1" applyFont="1" applyFill="1" applyBorder="1" applyAlignment="1">
      <alignment horizontal="center" vertical="center"/>
    </xf>
    <xf numFmtId="40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43" fontId="4" fillId="0" borderId="0" xfId="0" applyNumberFormat="1" applyFont="1" applyFill="1" applyBorder="1" applyAlignment="1">
      <alignment vertical="center"/>
    </xf>
    <xf numFmtId="43" fontId="3" fillId="0" borderId="5" xfId="7" applyFont="1" applyFill="1" applyBorder="1" applyAlignment="1">
      <alignment horizontal="right" wrapText="1"/>
    </xf>
    <xf numFmtId="4" fontId="3" fillId="0" borderId="5" xfId="0" applyNumberFormat="1" applyFont="1" applyFill="1" applyBorder="1" applyAlignment="1">
      <alignment horizontal="right"/>
    </xf>
    <xf numFmtId="170" fontId="4" fillId="0" borderId="5" xfId="7" applyNumberFormat="1" applyFont="1" applyFill="1" applyBorder="1" applyAlignment="1">
      <alignment horizontal="center"/>
    </xf>
    <xf numFmtId="49" fontId="4" fillId="0" borderId="5" xfId="10" applyNumberFormat="1" applyFont="1" applyFill="1" applyBorder="1" applyAlignment="1">
      <alignment horizontal="center" vertical="center"/>
    </xf>
    <xf numFmtId="43" fontId="3" fillId="0" borderId="5" xfId="0" applyNumberFormat="1" applyFont="1" applyFill="1" applyBorder="1"/>
    <xf numFmtId="1" fontId="4" fillId="2" borderId="1" xfId="0" applyNumberFormat="1" applyFont="1" applyFill="1" applyBorder="1" applyAlignment="1">
      <alignment horizontal="left"/>
    </xf>
    <xf numFmtId="1" fontId="3" fillId="0" borderId="4" xfId="0" applyNumberFormat="1" applyFont="1" applyFill="1" applyBorder="1" applyAlignment="1">
      <alignment horizontal="left"/>
    </xf>
    <xf numFmtId="0" fontId="12" fillId="0" borderId="6" xfId="0" applyFont="1" applyBorder="1" applyAlignment="1">
      <alignment wrapText="1" shrinkToFit="1"/>
    </xf>
    <xf numFmtId="1" fontId="3" fillId="2" borderId="1" xfId="0" applyNumberFormat="1" applyFont="1" applyFill="1" applyBorder="1" applyAlignment="1">
      <alignment horizontal="left"/>
    </xf>
    <xf numFmtId="1" fontId="4" fillId="0" borderId="4" xfId="0" applyNumberFormat="1" applyFont="1" applyFill="1" applyBorder="1" applyAlignment="1">
      <alignment horizontal="left"/>
    </xf>
    <xf numFmtId="43" fontId="4" fillId="0" borderId="1" xfId="0" applyNumberFormat="1" applyFont="1" applyFill="1" applyBorder="1"/>
    <xf numFmtId="49" fontId="5" fillId="0" borderId="1" xfId="0" applyNumberFormat="1" applyFont="1" applyFill="1" applyBorder="1" applyAlignment="1">
      <alignment horizontal="left" vertical="center"/>
    </xf>
    <xf numFmtId="49" fontId="3" fillId="0" borderId="4" xfId="1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vertical="center" shrinkToFit="1"/>
    </xf>
    <xf numFmtId="170" fontId="5" fillId="0" borderId="0" xfId="7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 shrinkToFit="1"/>
    </xf>
    <xf numFmtId="4" fontId="2" fillId="0" borderId="7" xfId="0" applyNumberFormat="1" applyFont="1" applyFill="1" applyBorder="1"/>
    <xf numFmtId="4" fontId="2" fillId="0" borderId="0" xfId="0" applyNumberFormat="1" applyFont="1" applyFill="1" applyBorder="1"/>
    <xf numFmtId="170" fontId="11" fillId="0" borderId="0" xfId="7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39" fontId="4" fillId="0" borderId="0" xfId="0" applyNumberFormat="1" applyFont="1" applyFill="1" applyBorder="1" applyAlignment="1">
      <alignment vertical="center" shrinkToFit="1"/>
    </xf>
    <xf numFmtId="1" fontId="4" fillId="0" borderId="8" xfId="0" applyNumberFormat="1" applyFont="1" applyFill="1" applyBorder="1" applyAlignment="1">
      <alignment horizontal="left" vertical="top"/>
    </xf>
    <xf numFmtId="39" fontId="4" fillId="0" borderId="0" xfId="0" applyNumberFormat="1" applyFont="1" applyFill="1"/>
    <xf numFmtId="0" fontId="5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0" fontId="5" fillId="0" borderId="1" xfId="7" applyNumberFormat="1" applyFont="1" applyFill="1" applyBorder="1" applyAlignment="1">
      <alignment horizontal="center" vertical="center" wrapText="1"/>
    </xf>
    <xf numFmtId="168" fontId="5" fillId="0" borderId="1" xfId="7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/>
    </xf>
    <xf numFmtId="168" fontId="4" fillId="0" borderId="1" xfId="7" applyNumberFormat="1" applyFont="1" applyFill="1" applyBorder="1" applyAlignment="1">
      <alignment vertical="center"/>
    </xf>
    <xf numFmtId="43" fontId="4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shrinkToFit="1"/>
    </xf>
    <xf numFmtId="170" fontId="5" fillId="0" borderId="0" xfId="7" applyNumberFormat="1" applyFont="1" applyFill="1" applyBorder="1" applyAlignment="1">
      <alignment shrinkToFit="1"/>
    </xf>
    <xf numFmtId="0" fontId="5" fillId="0" borderId="0" xfId="0" applyFont="1" applyFill="1" applyBorder="1" applyAlignment="1">
      <alignment horizontal="center" shrinkToFit="1"/>
    </xf>
    <xf numFmtId="168" fontId="5" fillId="0" borderId="0" xfId="7" applyNumberFormat="1" applyFont="1" applyFill="1" applyBorder="1" applyAlignment="1">
      <alignment shrinkToFit="1"/>
    </xf>
    <xf numFmtId="170" fontId="13" fillId="0" borderId="0" xfId="7" applyNumberFormat="1" applyFont="1" applyFill="1" applyBorder="1" applyAlignment="1">
      <alignment shrinkToFit="1"/>
    </xf>
    <xf numFmtId="39" fontId="5" fillId="0" borderId="0" xfId="7" applyNumberFormat="1" applyFont="1" applyFill="1" applyBorder="1" applyAlignment="1">
      <alignment shrinkToFit="1"/>
    </xf>
    <xf numFmtId="39" fontId="5" fillId="0" borderId="0" xfId="0" applyNumberFormat="1" applyFont="1" applyFill="1" applyBorder="1" applyAlignment="1">
      <alignment shrinkToFit="1"/>
    </xf>
    <xf numFmtId="0" fontId="11" fillId="0" borderId="0" xfId="0" applyFont="1" applyFill="1"/>
    <xf numFmtId="170" fontId="4" fillId="0" borderId="0" xfId="7" applyNumberFormat="1" applyFont="1" applyFill="1"/>
    <xf numFmtId="168" fontId="4" fillId="0" borderId="0" xfId="7" applyNumberFormat="1" applyFont="1" applyFill="1"/>
    <xf numFmtId="170" fontId="11" fillId="0" borderId="0" xfId="7" applyNumberFormat="1" applyFont="1" applyFill="1"/>
    <xf numFmtId="39" fontId="4" fillId="0" borderId="0" xfId="7" applyNumberFormat="1" applyFont="1" applyFill="1"/>
    <xf numFmtId="0" fontId="4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1" fontId="4" fillId="0" borderId="0" xfId="0" applyNumberFormat="1" applyFont="1" applyFill="1" applyBorder="1" applyAlignment="1">
      <alignment horizontal="left"/>
    </xf>
    <xf numFmtId="40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3"/>
    </xf>
    <xf numFmtId="0" fontId="4" fillId="0" borderId="0" xfId="0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left"/>
    </xf>
    <xf numFmtId="40" fontId="5" fillId="0" borderId="0" xfId="0" applyNumberFormat="1" applyFont="1" applyFill="1" applyAlignment="1">
      <alignment horizontal="center"/>
    </xf>
    <xf numFmtId="40" fontId="4" fillId="0" borderId="1" xfId="0" applyNumberFormat="1" applyFont="1" applyFill="1" applyBorder="1" applyAlignment="1">
      <alignment vertical="center" shrinkToFit="1"/>
    </xf>
    <xf numFmtId="40" fontId="4" fillId="0" borderId="0" xfId="0" applyNumberFormat="1" applyFont="1" applyFill="1" applyBorder="1" applyAlignment="1">
      <alignment vertical="center" shrinkToFit="1"/>
    </xf>
    <xf numFmtId="40" fontId="5" fillId="0" borderId="1" xfId="7" applyNumberFormat="1" applyFont="1" applyFill="1" applyBorder="1" applyAlignment="1">
      <alignment horizontal="center" vertical="center" wrapText="1"/>
    </xf>
    <xf numFmtId="40" fontId="5" fillId="0" borderId="1" xfId="0" applyNumberFormat="1" applyFont="1" applyFill="1" applyBorder="1" applyAlignment="1">
      <alignment horizontal="center" vertical="center" wrapText="1"/>
    </xf>
    <xf numFmtId="40" fontId="4" fillId="0" borderId="1" xfId="7" applyNumberFormat="1" applyFont="1" applyFill="1" applyBorder="1" applyAlignment="1">
      <alignment shrinkToFit="1"/>
    </xf>
    <xf numFmtId="40" fontId="4" fillId="0" borderId="1" xfId="0" applyNumberFormat="1" applyFont="1" applyFill="1" applyBorder="1" applyAlignment="1">
      <alignment shrinkToFit="1"/>
    </xf>
    <xf numFmtId="40" fontId="5" fillId="0" borderId="0" xfId="7" applyNumberFormat="1" applyFont="1" applyFill="1" applyBorder="1" applyAlignment="1">
      <alignment shrinkToFit="1"/>
    </xf>
    <xf numFmtId="40" fontId="5" fillId="0" borderId="0" xfId="0" applyNumberFormat="1" applyFont="1" applyFill="1" applyBorder="1" applyAlignment="1">
      <alignment shrinkToFit="1"/>
    </xf>
    <xf numFmtId="40" fontId="4" fillId="0" borderId="0" xfId="7" applyNumberFormat="1" applyFont="1" applyFill="1"/>
    <xf numFmtId="40" fontId="5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0" fontId="5" fillId="0" borderId="1" xfId="0" applyNumberFormat="1" applyFont="1" applyFill="1" applyBorder="1" applyAlignment="1">
      <alignment horizontal="center" vertical="center"/>
    </xf>
    <xf numFmtId="0" fontId="2" fillId="0" borderId="2" xfId="10" applyFont="1" applyBorder="1" applyAlignment="1">
      <alignment horizontal="center" vertical="center"/>
    </xf>
    <xf numFmtId="0" fontId="2" fillId="0" borderId="4" xfId="10" applyFont="1" applyBorder="1" applyAlignment="1">
      <alignment horizontal="center" vertical="center"/>
    </xf>
    <xf numFmtId="0" fontId="5" fillId="0" borderId="0" xfId="0" applyFont="1" applyFill="1" applyAlignment="1">
      <alignment horizontal="center" shrinkToFit="1"/>
    </xf>
    <xf numFmtId="40" fontId="5" fillId="0" borderId="0" xfId="0" applyNumberFormat="1" applyFont="1" applyFill="1" applyAlignment="1">
      <alignment horizontal="right"/>
    </xf>
  </cellXfs>
  <cellStyles count="11">
    <cellStyle name="Comma" xfId="7" builtinId="3"/>
    <cellStyle name="Comma 2" xfId="1"/>
    <cellStyle name="Comma 2 2" xfId="2"/>
    <cellStyle name="Comma 4" xfId="3"/>
    <cellStyle name="Normal" xfId="0" builtinId="0"/>
    <cellStyle name="Normal 2" xfId="4"/>
    <cellStyle name="Normal 3" xfId="5"/>
    <cellStyle name="Percent 2" xfId="6"/>
    <cellStyle name="ปกติ 10 2 2" xfId="8"/>
    <cellStyle name="ปกติ 2" xfId="9"/>
    <cellStyle name="ปกติ_เชื่อมโยงผลย่อย กิจย่อย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91;&#3634;&#3609;&#3629;&#3634;&#3621;&#3636;&#3625;&#3634;/&#3605;&#3657;&#3609;&#3607;&#3640;&#3609;&#3612;&#3621;&#3612;&#3621;&#3636;&#3605;.&#3610;&#3633;&#3597;&#3594;&#3637;/&#3605;&#3657;&#3609;&#3607;&#3640;&#3609;%20&#3611;&#3637;%202564/12%20&#3605;&#3634;&#3619;&#3634;&#3591;&#3607;&#3637;&#3656;1-12%20&#3611;&#3637;%20256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ตาราง1"/>
      <sheetName val="ตาราง2"/>
      <sheetName val="ตาราง3"/>
      <sheetName val="ตาราง4"/>
      <sheetName val="ตาราง5"/>
      <sheetName val="ตาราง6"/>
      <sheetName val="ตาราง7"/>
      <sheetName val="ตาราง7วิเคราะห์"/>
      <sheetName val="ตาราง8"/>
      <sheetName val="ตาราง8วิเคราะห์"/>
      <sheetName val="ตาราง9"/>
      <sheetName val="ตาราง9 วิเคราะห์"/>
      <sheetName val="ตาราง10"/>
      <sheetName val="ตาราง10วิเคราะห์"/>
      <sheetName val="ตาราง11"/>
      <sheetName val="ต.11"/>
      <sheetName val="ตาราง12"/>
      <sheetName val="ต.12"/>
      <sheetName val="สรุป"/>
    </sheetNames>
    <sheetDataSet>
      <sheetData sheetId="0"/>
      <sheetData sheetId="1"/>
      <sheetData sheetId="2">
        <row r="9">
          <cell r="D9">
            <v>19062552.42776503</v>
          </cell>
          <cell r="E9">
            <v>10229.050499999999</v>
          </cell>
          <cell r="F9">
            <v>1306351.1090369965</v>
          </cell>
          <cell r="G9">
            <v>589687.59610000032</v>
          </cell>
          <cell r="I9">
            <v>1816</v>
          </cell>
        </row>
        <row r="11">
          <cell r="D11">
            <v>22977114.612459891</v>
          </cell>
          <cell r="E11">
            <v>12663.790500000001</v>
          </cell>
          <cell r="F11">
            <v>1420051.5276592281</v>
          </cell>
          <cell r="G11">
            <v>650580.16060000041</v>
          </cell>
          <cell r="I11">
            <v>74588</v>
          </cell>
        </row>
        <row r="19">
          <cell r="D19">
            <v>34964875.721285611</v>
          </cell>
          <cell r="E19">
            <v>72392.433542105282</v>
          </cell>
          <cell r="F19">
            <v>1923868.6022085887</v>
          </cell>
          <cell r="G19">
            <v>1223751.2316000005</v>
          </cell>
          <cell r="I19">
            <v>9734</v>
          </cell>
        </row>
        <row r="20">
          <cell r="D20">
            <v>77358622.64339444</v>
          </cell>
          <cell r="E20">
            <v>134084.23297368424</v>
          </cell>
          <cell r="F20">
            <v>3865351.6542716166</v>
          </cell>
          <cell r="G20">
            <v>2490823.9080000008</v>
          </cell>
          <cell r="I20">
            <v>145643</v>
          </cell>
        </row>
        <row r="21">
          <cell r="D21">
            <v>33779841.695796214</v>
          </cell>
          <cell r="E21">
            <v>68473.516121052642</v>
          </cell>
          <cell r="F21">
            <v>1869937.3559064756</v>
          </cell>
          <cell r="G21">
            <v>1196940.8526000003</v>
          </cell>
          <cell r="I21">
            <v>18499</v>
          </cell>
        </row>
        <row r="22">
          <cell r="D22">
            <v>31525469.452571224</v>
          </cell>
          <cell r="E22">
            <v>59652.12</v>
          </cell>
          <cell r="F22">
            <v>1546395.0286290271</v>
          </cell>
          <cell r="G22">
            <v>980283.0783000004</v>
          </cell>
          <cell r="I22">
            <v>1634</v>
          </cell>
        </row>
        <row r="23">
          <cell r="D23">
            <v>6227031.1477181558</v>
          </cell>
          <cell r="E23">
            <v>939</v>
          </cell>
          <cell r="F23">
            <v>103378.77642474828</v>
          </cell>
          <cell r="G23">
            <v>79783.224700000079</v>
          </cell>
          <cell r="I23">
            <v>6750</v>
          </cell>
        </row>
        <row r="26">
          <cell r="D26">
            <v>5775325.1821460584</v>
          </cell>
          <cell r="E26">
            <v>1615.035109589041</v>
          </cell>
          <cell r="F26">
            <v>266172.1683451127</v>
          </cell>
          <cell r="G26">
            <v>670595.46600000071</v>
          </cell>
          <cell r="I26">
            <v>19</v>
          </cell>
        </row>
        <row r="28">
          <cell r="D28">
            <v>6930390.218575269</v>
          </cell>
          <cell r="E28">
            <v>1938.0421315068495</v>
          </cell>
          <cell r="F28">
            <v>319406.60201413528</v>
          </cell>
          <cell r="G28">
            <v>804714.55920000072</v>
          </cell>
          <cell r="I28">
            <v>52</v>
          </cell>
        </row>
        <row r="30">
          <cell r="D30">
            <v>1038410.1532410488</v>
          </cell>
          <cell r="E30">
            <v>33.904738896899794</v>
          </cell>
          <cell r="F30">
            <v>75981.201266758551</v>
          </cell>
          <cell r="G30">
            <v>7351.3571999999995</v>
          </cell>
          <cell r="I30">
            <v>1168</v>
          </cell>
        </row>
        <row r="31">
          <cell r="D31">
            <v>2422957.0242291139</v>
          </cell>
          <cell r="E31">
            <v>79.111057426099521</v>
          </cell>
          <cell r="F31">
            <v>177289.46962243662</v>
          </cell>
          <cell r="G31">
            <v>17153.166799999999</v>
          </cell>
          <cell r="I31">
            <v>390</v>
          </cell>
        </row>
        <row r="33">
          <cell r="D33">
            <v>4499777.3307112111</v>
          </cell>
          <cell r="E33">
            <v>146.92053521989911</v>
          </cell>
          <cell r="F33">
            <v>329251.87215595366</v>
          </cell>
          <cell r="G33">
            <v>31855.8812</v>
          </cell>
          <cell r="I33">
            <v>171</v>
          </cell>
        </row>
        <row r="34">
          <cell r="D34">
            <v>4672845.6895847199</v>
          </cell>
          <cell r="E34">
            <v>152.57132503604907</v>
          </cell>
          <cell r="F34">
            <v>341915.40570041345</v>
          </cell>
          <cell r="G34">
            <v>33081.107400000001</v>
          </cell>
          <cell r="I34">
            <v>1043</v>
          </cell>
        </row>
        <row r="39">
          <cell r="D39">
            <v>1004042.901817938</v>
          </cell>
          <cell r="E39">
            <v>3.2662479452054898</v>
          </cell>
          <cell r="F39">
            <v>88233.844356432746</v>
          </cell>
          <cell r="G39">
            <v>10017.071399999999</v>
          </cell>
        </row>
        <row r="42">
          <cell r="D42">
            <v>3746546.2476617568</v>
          </cell>
          <cell r="E42">
            <v>7.776780821917832</v>
          </cell>
          <cell r="F42">
            <v>288041.58180103032</v>
          </cell>
          <cell r="G42">
            <v>37885.5</v>
          </cell>
          <cell r="I42">
            <v>580</v>
          </cell>
        </row>
        <row r="44">
          <cell r="D44">
            <v>7325602.5963036576</v>
          </cell>
          <cell r="E44">
            <v>48149.233469178078</v>
          </cell>
          <cell r="F44">
            <v>480679.2397821637</v>
          </cell>
          <cell r="G44">
            <v>269327.99820000003</v>
          </cell>
          <cell r="I44">
            <v>5565</v>
          </cell>
        </row>
        <row r="45">
          <cell r="D45">
            <v>2930241.0385214626</v>
          </cell>
          <cell r="E45">
            <v>19259.693387671236</v>
          </cell>
          <cell r="F45">
            <v>192271.69591286551</v>
          </cell>
          <cell r="G45">
            <v>107731.19928000003</v>
          </cell>
          <cell r="I45">
            <v>778</v>
          </cell>
        </row>
        <row r="46">
          <cell r="D46">
            <v>7325602.5963036576</v>
          </cell>
          <cell r="E46">
            <v>48149.233469178078</v>
          </cell>
          <cell r="F46">
            <v>480679.2397821637</v>
          </cell>
          <cell r="G46">
            <v>269327.99820000003</v>
          </cell>
          <cell r="I46">
            <v>92303</v>
          </cell>
        </row>
        <row r="47">
          <cell r="D47">
            <v>976747.01284048765</v>
          </cell>
          <cell r="E47">
            <v>6419.8977958904115</v>
          </cell>
          <cell r="F47">
            <v>64090.565304288502</v>
          </cell>
          <cell r="G47">
            <v>35910.399760000008</v>
          </cell>
          <cell r="I47">
            <v>12</v>
          </cell>
        </row>
        <row r="49">
          <cell r="D49">
            <v>1953494.0256809753</v>
          </cell>
          <cell r="E49">
            <v>12839.795591780823</v>
          </cell>
          <cell r="F49">
            <v>128181.130608577</v>
          </cell>
          <cell r="G49">
            <v>71820.799520000015</v>
          </cell>
          <cell r="I49">
            <v>4</v>
          </cell>
        </row>
        <row r="53">
          <cell r="D53">
            <v>976747.01284048765</v>
          </cell>
          <cell r="E53">
            <v>6419.8977958904115</v>
          </cell>
          <cell r="F53">
            <v>64090.565304288502</v>
          </cell>
          <cell r="G53">
            <v>35910.399760000008</v>
          </cell>
          <cell r="I53">
            <v>1367</v>
          </cell>
        </row>
        <row r="54">
          <cell r="D54">
            <v>6837229.0898834132</v>
          </cell>
          <cell r="E54">
            <v>44939.284571232878</v>
          </cell>
          <cell r="F54">
            <v>448633.95713001949</v>
          </cell>
          <cell r="G54">
            <v>251372.79832000006</v>
          </cell>
          <cell r="I54">
            <v>27150</v>
          </cell>
        </row>
        <row r="59">
          <cell r="D59">
            <v>3136645.8678149916</v>
          </cell>
          <cell r="E59">
            <v>7.9323164383561888</v>
          </cell>
          <cell r="F59">
            <v>266533.41677458084</v>
          </cell>
          <cell r="G59">
            <v>27968.666899999989</v>
          </cell>
          <cell r="I59">
            <v>170</v>
          </cell>
        </row>
        <row r="60">
          <cell r="D60">
            <v>2583120.1264358754</v>
          </cell>
          <cell r="E60">
            <v>6.5324958904109796</v>
          </cell>
          <cell r="F60">
            <v>219498.10793200773</v>
          </cell>
          <cell r="G60">
            <v>23033.019799999995</v>
          </cell>
          <cell r="I60">
            <v>57</v>
          </cell>
        </row>
        <row r="63">
          <cell r="D63">
            <v>8692715.3477066047</v>
          </cell>
          <cell r="E63">
            <v>15.942400684931556</v>
          </cell>
          <cell r="F63">
            <v>358546.85670154548</v>
          </cell>
          <cell r="G63">
            <v>64968.639600000024</v>
          </cell>
          <cell r="I63">
            <v>48046</v>
          </cell>
        </row>
        <row r="65">
          <cell r="D65">
            <v>2607814.6043119812</v>
          </cell>
          <cell r="E65">
            <v>4.7827202054794666</v>
          </cell>
          <cell r="F65">
            <v>107564.05701046364</v>
          </cell>
          <cell r="G65">
            <v>19490.591880000011</v>
          </cell>
          <cell r="I65">
            <v>1</v>
          </cell>
        </row>
        <row r="67">
          <cell r="D67">
            <v>4346357.6738533024</v>
          </cell>
          <cell r="E67">
            <v>7.971200342465778</v>
          </cell>
          <cell r="F67">
            <v>179273.42835077274</v>
          </cell>
          <cell r="G67">
            <v>32484.319800000012</v>
          </cell>
          <cell r="I67">
            <v>8</v>
          </cell>
        </row>
        <row r="68">
          <cell r="D68">
            <v>4893199.6738533024</v>
          </cell>
          <cell r="E68">
            <v>7.971200342465778</v>
          </cell>
          <cell r="F68">
            <v>179273.42835077274</v>
          </cell>
          <cell r="G68">
            <v>32484.319800000012</v>
          </cell>
          <cell r="I68">
            <v>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48"/>
  <sheetViews>
    <sheetView tabSelected="1" zoomScale="70" zoomScaleNormal="70" workbookViewId="0">
      <pane xSplit="2" ySplit="7" topLeftCell="N8" activePane="bottomRight" state="frozen"/>
      <selection pane="topRight" activeCell="C1" sqref="C1"/>
      <selection pane="bottomLeft" activeCell="A8" sqref="A8"/>
      <selection pane="bottomRight" activeCell="A4" sqref="A4"/>
    </sheetView>
  </sheetViews>
  <sheetFormatPr defaultColWidth="11.5546875" defaultRowHeight="21"/>
  <cols>
    <col min="1" max="1" width="3.5546875" style="30" customWidth="1"/>
    <col min="2" max="2" width="64.109375" style="30" bestFit="1" customWidth="1"/>
    <col min="3" max="3" width="17.21875" style="30" bestFit="1" customWidth="1"/>
    <col min="4" max="4" width="14.109375" style="30" bestFit="1" customWidth="1"/>
    <col min="5" max="6" width="15.21875" style="30" bestFit="1" customWidth="1"/>
    <col min="7" max="7" width="18.21875" style="30" customWidth="1"/>
    <col min="8" max="8" width="15" style="31" bestFit="1" customWidth="1"/>
    <col min="9" max="9" width="8" style="32" customWidth="1"/>
    <col min="10" max="10" width="15.21875" style="30" bestFit="1" customWidth="1"/>
    <col min="11" max="11" width="18.77734375" style="30" customWidth="1"/>
    <col min="12" max="12" width="14.109375" style="30" bestFit="1" customWidth="1"/>
    <col min="13" max="13" width="15.77734375" style="30" customWidth="1"/>
    <col min="14" max="14" width="16.109375" style="30" customWidth="1"/>
    <col min="15" max="15" width="18.77734375" style="30" customWidth="1"/>
    <col min="16" max="16" width="15" style="6" bestFit="1" customWidth="1"/>
    <col min="17" max="17" width="8.44140625" style="32" customWidth="1"/>
    <col min="18" max="18" width="15.21875" style="30" bestFit="1" customWidth="1"/>
    <col min="19" max="19" width="6.77734375" style="33" bestFit="1" customWidth="1"/>
    <col min="20" max="20" width="8.21875" style="33" customWidth="1"/>
    <col min="21" max="21" width="6.77734375" style="33" bestFit="1" customWidth="1"/>
    <col min="22" max="22" width="12.5546875" style="30" customWidth="1"/>
    <col min="23" max="23" width="12.44140625" style="30" bestFit="1" customWidth="1"/>
    <col min="24" max="26" width="11.5546875" style="30"/>
    <col min="27" max="27" width="12.44140625" style="30" bestFit="1" customWidth="1"/>
    <col min="28" max="16384" width="11.5546875" style="30"/>
  </cols>
  <sheetData>
    <row r="1" spans="1:23" ht="21.75" customHeight="1">
      <c r="A1" s="128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</row>
    <row r="2" spans="1:23" ht="21.75" customHeight="1">
      <c r="A2" s="128" t="s">
        <v>161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</row>
    <row r="3" spans="1:23" ht="21.75" customHeight="1"/>
    <row r="4" spans="1:23" ht="21.75" customHeight="1">
      <c r="A4" s="34" t="s">
        <v>61</v>
      </c>
      <c r="I4" s="128"/>
      <c r="J4" s="128"/>
      <c r="Q4" s="128"/>
      <c r="R4" s="128"/>
      <c r="T4" s="129" t="s">
        <v>3</v>
      </c>
      <c r="U4" s="129"/>
    </row>
    <row r="5" spans="1:23" ht="21.75" customHeight="1">
      <c r="W5" s="35"/>
    </row>
    <row r="6" spans="1:23" s="36" customFormat="1" ht="21.75" customHeight="1">
      <c r="A6" s="130" t="s">
        <v>103</v>
      </c>
      <c r="B6" s="131"/>
      <c r="C6" s="131"/>
      <c r="D6" s="131"/>
      <c r="E6" s="131"/>
      <c r="F6" s="131"/>
      <c r="G6" s="131"/>
      <c r="H6" s="131"/>
      <c r="I6" s="131"/>
      <c r="J6" s="132"/>
      <c r="K6" s="133" t="s">
        <v>163</v>
      </c>
      <c r="L6" s="133"/>
      <c r="M6" s="133"/>
      <c r="N6" s="133"/>
      <c r="O6" s="133"/>
      <c r="P6" s="133"/>
      <c r="Q6" s="133"/>
      <c r="R6" s="133"/>
      <c r="S6" s="134" t="s">
        <v>62</v>
      </c>
      <c r="T6" s="134"/>
      <c r="U6" s="134"/>
      <c r="W6" s="37"/>
    </row>
    <row r="7" spans="1:23" s="42" customFormat="1" ht="126">
      <c r="A7" s="124" t="s">
        <v>63</v>
      </c>
      <c r="B7" s="125"/>
      <c r="C7" s="38" t="s">
        <v>64</v>
      </c>
      <c r="D7" s="38" t="s">
        <v>65</v>
      </c>
      <c r="E7" s="38" t="s">
        <v>2</v>
      </c>
      <c r="F7" s="38" t="s">
        <v>4</v>
      </c>
      <c r="G7" s="38" t="s">
        <v>5</v>
      </c>
      <c r="H7" s="38" t="s">
        <v>6</v>
      </c>
      <c r="I7" s="38" t="s">
        <v>7</v>
      </c>
      <c r="J7" s="39" t="s">
        <v>8</v>
      </c>
      <c r="K7" s="38" t="s">
        <v>66</v>
      </c>
      <c r="L7" s="38" t="s">
        <v>65</v>
      </c>
      <c r="M7" s="38" t="s">
        <v>2</v>
      </c>
      <c r="N7" s="38" t="s">
        <v>4</v>
      </c>
      <c r="O7" s="38" t="s">
        <v>5</v>
      </c>
      <c r="P7" s="40" t="s">
        <v>6</v>
      </c>
      <c r="Q7" s="38" t="s">
        <v>7</v>
      </c>
      <c r="R7" s="38" t="s">
        <v>8</v>
      </c>
      <c r="S7" s="41" t="s">
        <v>67</v>
      </c>
      <c r="T7" s="41" t="s">
        <v>68</v>
      </c>
      <c r="U7" s="41" t="s">
        <v>69</v>
      </c>
      <c r="W7" s="43"/>
    </row>
    <row r="8" spans="1:23" s="49" customFormat="1" ht="21.75" customHeight="1">
      <c r="A8" s="126" t="s">
        <v>70</v>
      </c>
      <c r="B8" s="127"/>
      <c r="C8" s="44"/>
      <c r="D8" s="45"/>
      <c r="E8" s="45"/>
      <c r="F8" s="45"/>
      <c r="G8" s="45"/>
      <c r="H8" s="45"/>
      <c r="I8" s="45"/>
      <c r="J8" s="46"/>
      <c r="K8" s="45"/>
      <c r="L8" s="45"/>
      <c r="M8" s="45"/>
      <c r="N8" s="45"/>
      <c r="O8" s="45"/>
      <c r="P8" s="47"/>
      <c r="Q8" s="45"/>
      <c r="R8" s="45"/>
      <c r="S8" s="48"/>
      <c r="T8" s="48"/>
      <c r="U8" s="48"/>
      <c r="W8" s="50"/>
    </row>
    <row r="9" spans="1:23" s="49" customFormat="1" ht="21.75" customHeight="1">
      <c r="A9" s="8" t="s">
        <v>10</v>
      </c>
      <c r="B9" s="51"/>
      <c r="C9" s="44"/>
      <c r="D9" s="45"/>
      <c r="E9" s="45"/>
      <c r="F9" s="45"/>
      <c r="G9" s="45"/>
      <c r="H9" s="45"/>
      <c r="I9" s="45"/>
      <c r="J9" s="46"/>
      <c r="K9" s="45"/>
      <c r="L9" s="45"/>
      <c r="M9" s="45"/>
      <c r="N9" s="45"/>
      <c r="O9" s="45"/>
      <c r="P9" s="47"/>
      <c r="Q9" s="45"/>
      <c r="R9" s="45"/>
      <c r="S9" s="48"/>
      <c r="T9" s="48"/>
      <c r="U9" s="48"/>
      <c r="W9" s="50"/>
    </row>
    <row r="10" spans="1:23" s="53" customFormat="1" ht="21.75" customHeight="1">
      <c r="A10" s="52" t="s">
        <v>43</v>
      </c>
      <c r="B10" s="20" t="s">
        <v>12</v>
      </c>
      <c r="C10" s="2">
        <v>18202378.699999999</v>
      </c>
      <c r="D10" s="2">
        <v>5233.3799999999992</v>
      </c>
      <c r="E10" s="2">
        <v>1268599.82</v>
      </c>
      <c r="F10" s="2">
        <v>494593.06</v>
      </c>
      <c r="G10" s="10">
        <v>19970804.959999997</v>
      </c>
      <c r="H10" s="11">
        <v>2273</v>
      </c>
      <c r="I10" s="12" t="s">
        <v>11</v>
      </c>
      <c r="J10" s="13">
        <f>G10/H10</f>
        <v>8786.0998504179479</v>
      </c>
      <c r="K10" s="4">
        <f>[1]ตาราง3!D9</f>
        <v>19062552.42776503</v>
      </c>
      <c r="L10" s="4">
        <f>[1]ตาราง3!E9</f>
        <v>10229.050499999999</v>
      </c>
      <c r="M10" s="4">
        <f>[1]ตาราง3!F9</f>
        <v>1306351.1090369965</v>
      </c>
      <c r="N10" s="4">
        <f>[1]ตาราง3!G9</f>
        <v>589687.59610000032</v>
      </c>
      <c r="O10" s="10">
        <f t="shared" ref="O10:O46" si="0">SUM(K10:N10)</f>
        <v>20968820.183402028</v>
      </c>
      <c r="P10" s="11">
        <f>[1]ตาราง3!I9</f>
        <v>1816</v>
      </c>
      <c r="Q10" s="12" t="s">
        <v>11</v>
      </c>
      <c r="R10" s="13">
        <f t="shared" ref="R10:R25" si="1">O10/P10</f>
        <v>11546.707149450456</v>
      </c>
      <c r="S10" s="114">
        <f>(O10-G10)/G10*100</f>
        <v>4.9973710393796313</v>
      </c>
      <c r="T10" s="114">
        <f>(P10-H10)/H10*100</f>
        <v>-20.105587329520457</v>
      </c>
      <c r="U10" s="114">
        <f>(R10-J10)/J10*100</f>
        <v>31.42016760600767</v>
      </c>
      <c r="W10" s="55"/>
    </row>
    <row r="11" spans="1:23" s="53" customFormat="1" ht="21.75" customHeight="1">
      <c r="A11" s="52" t="s">
        <v>44</v>
      </c>
      <c r="B11" s="20" t="s">
        <v>71</v>
      </c>
      <c r="C11" s="2">
        <v>25369810.73</v>
      </c>
      <c r="D11" s="2">
        <v>7331.7899999999991</v>
      </c>
      <c r="E11" s="2">
        <v>1693347.1</v>
      </c>
      <c r="F11" s="2">
        <v>670220.13</v>
      </c>
      <c r="G11" s="10">
        <v>27740709.75</v>
      </c>
      <c r="H11" s="11">
        <v>17872</v>
      </c>
      <c r="I11" s="12" t="s">
        <v>13</v>
      </c>
      <c r="J11" s="13">
        <f>G11/H11</f>
        <v>1552.1883253133392</v>
      </c>
      <c r="K11" s="4">
        <f>[1]ตาราง3!D11</f>
        <v>22977114.612459891</v>
      </c>
      <c r="L11" s="4">
        <f>[1]ตาราง3!E11</f>
        <v>12663.790500000001</v>
      </c>
      <c r="M11" s="4">
        <f>[1]ตาราง3!F11</f>
        <v>1420051.5276592281</v>
      </c>
      <c r="N11" s="4">
        <f>[1]ตาราง3!G11</f>
        <v>650580.16060000041</v>
      </c>
      <c r="O11" s="10">
        <f t="shared" si="0"/>
        <v>25060410.09121912</v>
      </c>
      <c r="P11" s="11">
        <f>[1]ตาราง3!I11</f>
        <v>74588</v>
      </c>
      <c r="Q11" s="12" t="s">
        <v>13</v>
      </c>
      <c r="R11" s="13">
        <f>O11/P11</f>
        <v>335.9844759374044</v>
      </c>
      <c r="S11" s="114">
        <f>(O11-G11)/G11*100</f>
        <v>-9.6619721807257672</v>
      </c>
      <c r="T11" s="114">
        <f>(P11-H11)/H11*100</f>
        <v>317.3455684870188</v>
      </c>
      <c r="U11" s="114">
        <f>(R11-J11)/J11*100</f>
        <v>-78.354142312623082</v>
      </c>
      <c r="W11" s="55"/>
    </row>
    <row r="12" spans="1:23" s="53" customFormat="1" ht="21.75" customHeight="1">
      <c r="A12" s="14" t="s">
        <v>16</v>
      </c>
      <c r="B12" s="61"/>
      <c r="C12" s="4"/>
      <c r="D12" s="4"/>
      <c r="E12" s="4"/>
      <c r="F12" s="4"/>
      <c r="G12" s="10"/>
      <c r="H12" s="11"/>
      <c r="I12" s="12"/>
      <c r="J12" s="13"/>
      <c r="K12" s="4"/>
      <c r="L12" s="4"/>
      <c r="M12" s="4"/>
      <c r="N12" s="4"/>
      <c r="O12" s="10"/>
      <c r="P12" s="11"/>
      <c r="Q12" s="12"/>
      <c r="R12" s="13"/>
      <c r="S12" s="114"/>
      <c r="T12" s="114"/>
      <c r="U12" s="114"/>
      <c r="W12" s="55"/>
    </row>
    <row r="13" spans="1:23" s="53" customFormat="1" ht="21.75" customHeight="1">
      <c r="A13" s="52" t="s">
        <v>46</v>
      </c>
      <c r="B13" s="62" t="s">
        <v>72</v>
      </c>
      <c r="C13" s="2">
        <v>38476524.479999997</v>
      </c>
      <c r="D13" s="2">
        <v>30942.57</v>
      </c>
      <c r="E13" s="2">
        <v>2250136.2599999998</v>
      </c>
      <c r="F13" s="2">
        <v>1319512.51</v>
      </c>
      <c r="G13" s="10">
        <v>42077115.819999993</v>
      </c>
      <c r="H13" s="11">
        <v>16857</v>
      </c>
      <c r="I13" s="12" t="s">
        <v>15</v>
      </c>
      <c r="J13" s="13">
        <f>G13/H13</f>
        <v>2496.1212445868182</v>
      </c>
      <c r="K13" s="4">
        <f>[1]ตาราง3!D19</f>
        <v>34964875.721285611</v>
      </c>
      <c r="L13" s="4">
        <f>[1]ตาราง3!E19</f>
        <v>72392.433542105282</v>
      </c>
      <c r="M13" s="4">
        <f>[1]ตาราง3!F19</f>
        <v>1923868.6022085887</v>
      </c>
      <c r="N13" s="4">
        <f>[1]ตาราง3!G19</f>
        <v>1223751.2316000005</v>
      </c>
      <c r="O13" s="10">
        <f t="shared" si="0"/>
        <v>38184887.988636307</v>
      </c>
      <c r="P13" s="7">
        <f>[1]ตาราง3!I19</f>
        <v>9734</v>
      </c>
      <c r="Q13" s="12" t="s">
        <v>15</v>
      </c>
      <c r="R13" s="13">
        <f t="shared" si="1"/>
        <v>3922.8362429254476</v>
      </c>
      <c r="S13" s="114">
        <f t="shared" ref="S13:T17" si="2">(O13-G13)/G13*100</f>
        <v>-9.2502248681066703</v>
      </c>
      <c r="T13" s="114">
        <f t="shared" si="2"/>
        <v>-42.25544284273596</v>
      </c>
      <c r="U13" s="114">
        <f>(R13-J13)/J13*100</f>
        <v>57.157279576569323</v>
      </c>
      <c r="W13" s="55"/>
    </row>
    <row r="14" spans="1:23" s="53" customFormat="1" ht="21.75" customHeight="1">
      <c r="A14" s="52" t="s">
        <v>48</v>
      </c>
      <c r="B14" s="62" t="s">
        <v>17</v>
      </c>
      <c r="C14" s="2">
        <v>77554009.519999996</v>
      </c>
      <c r="D14" s="2">
        <v>57879.9</v>
      </c>
      <c r="E14" s="2">
        <v>4214775.22</v>
      </c>
      <c r="F14" s="2">
        <v>2564677.62</v>
      </c>
      <c r="G14" s="10">
        <v>84391342.260000005</v>
      </c>
      <c r="H14" s="11">
        <v>200081</v>
      </c>
      <c r="I14" s="12" t="s">
        <v>15</v>
      </c>
      <c r="J14" s="13">
        <f>G14/H14</f>
        <v>421.78588801535381</v>
      </c>
      <c r="K14" s="4">
        <f>[1]ตาราง3!D20</f>
        <v>77358622.64339444</v>
      </c>
      <c r="L14" s="4">
        <f>[1]ตาราง3!E20</f>
        <v>134084.23297368424</v>
      </c>
      <c r="M14" s="4">
        <f>[1]ตาราง3!F20</f>
        <v>3865351.6542716166</v>
      </c>
      <c r="N14" s="4">
        <f>[1]ตาราง3!G20</f>
        <v>2490823.9080000008</v>
      </c>
      <c r="O14" s="10">
        <f t="shared" si="0"/>
        <v>83848882.438639745</v>
      </c>
      <c r="P14" s="7">
        <f>[1]ตาราง3!I20</f>
        <v>145643</v>
      </c>
      <c r="Q14" s="12" t="s">
        <v>15</v>
      </c>
      <c r="R14" s="13">
        <f t="shared" si="1"/>
        <v>575.715155816893</v>
      </c>
      <c r="S14" s="114">
        <f>(O14-G14)/G14*100</f>
        <v>-0.64279084421836075</v>
      </c>
      <c r="T14" s="114">
        <f t="shared" si="2"/>
        <v>-27.207980767789046</v>
      </c>
      <c r="U14" s="114">
        <f>(R14-J14)/J14*100</f>
        <v>36.494646258989086</v>
      </c>
      <c r="W14" s="55"/>
    </row>
    <row r="15" spans="1:23" s="53" customFormat="1" ht="21.75" customHeight="1">
      <c r="A15" s="52" t="s">
        <v>49</v>
      </c>
      <c r="B15" s="62" t="s">
        <v>271</v>
      </c>
      <c r="C15" s="2">
        <v>35132998.689999998</v>
      </c>
      <c r="D15" s="2">
        <v>27295.41</v>
      </c>
      <c r="E15" s="2">
        <v>2012258.1</v>
      </c>
      <c r="F15" s="2">
        <v>1229989.96</v>
      </c>
      <c r="G15" s="10">
        <v>38402542.159999996</v>
      </c>
      <c r="H15" s="11">
        <v>24500</v>
      </c>
      <c r="I15" s="12" t="s">
        <v>15</v>
      </c>
      <c r="J15" s="13">
        <f>G15/H15</f>
        <v>1567.4507004081631</v>
      </c>
      <c r="K15" s="4">
        <f>[1]ตาราง3!D21</f>
        <v>33779841.695796214</v>
      </c>
      <c r="L15" s="4">
        <f>[1]ตาราง3!E21</f>
        <v>68473.516121052642</v>
      </c>
      <c r="M15" s="4">
        <f>[1]ตาราง3!F21</f>
        <v>1869937.3559064756</v>
      </c>
      <c r="N15" s="4">
        <f>[1]ตาราง3!G21</f>
        <v>1196940.8526000003</v>
      </c>
      <c r="O15" s="10">
        <f>SUM(K15:N15)</f>
        <v>36915193.420423746</v>
      </c>
      <c r="P15" s="7">
        <f>[1]ตาราง3!I21</f>
        <v>18499</v>
      </c>
      <c r="Q15" s="12" t="s">
        <v>15</v>
      </c>
      <c r="R15" s="13">
        <f>O15/P15</f>
        <v>1995.5237267108355</v>
      </c>
      <c r="S15" s="114">
        <f t="shared" si="2"/>
        <v>-3.8730476054928196</v>
      </c>
      <c r="T15" s="114">
        <f t="shared" si="2"/>
        <v>-24.493877551020407</v>
      </c>
      <c r="U15" s="114">
        <f>(R15-J15)/J15*100</f>
        <v>27.310142908558621</v>
      </c>
      <c r="W15" s="55"/>
    </row>
    <row r="16" spans="1:23" s="53" customFormat="1" ht="21.75" customHeight="1">
      <c r="A16" s="52" t="s">
        <v>51</v>
      </c>
      <c r="B16" s="62" t="s">
        <v>18</v>
      </c>
      <c r="C16" s="2">
        <v>26412157.539999999</v>
      </c>
      <c r="D16" s="2">
        <v>22240.87</v>
      </c>
      <c r="E16" s="2">
        <v>1442432.83</v>
      </c>
      <c r="F16" s="2">
        <v>875799.77</v>
      </c>
      <c r="G16" s="10">
        <v>28752631.010000002</v>
      </c>
      <c r="H16" s="11">
        <v>432</v>
      </c>
      <c r="I16" s="12" t="s">
        <v>11</v>
      </c>
      <c r="J16" s="13">
        <f>G16/H16</f>
        <v>66557.016226851862</v>
      </c>
      <c r="K16" s="4">
        <f>[1]ตาราง3!D22</f>
        <v>31525469.452571224</v>
      </c>
      <c r="L16" s="4">
        <f>[1]ตาราง3!E22</f>
        <v>59652.12</v>
      </c>
      <c r="M16" s="4">
        <f>[1]ตาราง3!F22</f>
        <v>1546395.0286290271</v>
      </c>
      <c r="N16" s="4">
        <f>[1]ตาราง3!G22</f>
        <v>980283.0783000004</v>
      </c>
      <c r="O16" s="10">
        <f t="shared" si="0"/>
        <v>34111799.679500252</v>
      </c>
      <c r="P16" s="11">
        <f>[1]ตาราง3!I22</f>
        <v>1634</v>
      </c>
      <c r="Q16" s="12" t="s">
        <v>11</v>
      </c>
      <c r="R16" s="13">
        <f t="shared" si="1"/>
        <v>20876.254393819003</v>
      </c>
      <c r="S16" s="114">
        <f t="shared" si="2"/>
        <v>18.638880969314989</v>
      </c>
      <c r="T16" s="114">
        <f t="shared" si="2"/>
        <v>278.24074074074076</v>
      </c>
      <c r="U16" s="114">
        <f>(R16-J16)/J16*100</f>
        <v>-68.634029021576453</v>
      </c>
      <c r="W16" s="55"/>
    </row>
    <row r="17" spans="1:23" s="53" customFormat="1" ht="42">
      <c r="A17" s="52" t="s">
        <v>53</v>
      </c>
      <c r="B17" s="63" t="s">
        <v>104</v>
      </c>
      <c r="C17" s="56">
        <v>4144985.65</v>
      </c>
      <c r="D17" s="56">
        <v>910.47</v>
      </c>
      <c r="E17" s="56">
        <v>97070.51</v>
      </c>
      <c r="F17" s="56">
        <v>78937.05</v>
      </c>
      <c r="G17" s="57">
        <v>4321903.68</v>
      </c>
      <c r="H17" s="58">
        <v>9008</v>
      </c>
      <c r="I17" s="59" t="s">
        <v>15</v>
      </c>
      <c r="J17" s="60">
        <f>G17/H17</f>
        <v>479.78504440497335</v>
      </c>
      <c r="K17" s="4">
        <f>[1]ตาราง3!D23</f>
        <v>6227031.1477181558</v>
      </c>
      <c r="L17" s="4">
        <f>[1]ตาราง3!E23</f>
        <v>939</v>
      </c>
      <c r="M17" s="4">
        <f>[1]ตาราง3!F23</f>
        <v>103378.77642474828</v>
      </c>
      <c r="N17" s="4">
        <f>[1]ตาราง3!G23</f>
        <v>79783.224700000079</v>
      </c>
      <c r="O17" s="57">
        <f t="shared" si="0"/>
        <v>6411132.1488429038</v>
      </c>
      <c r="P17" s="7">
        <f>[1]ตาราง3!I23</f>
        <v>6750</v>
      </c>
      <c r="Q17" s="59" t="s">
        <v>15</v>
      </c>
      <c r="R17" s="60">
        <f t="shared" si="1"/>
        <v>949.79735538413388</v>
      </c>
      <c r="S17" s="114">
        <f>(O17-G17)/G17*100</f>
        <v>48.340468079170712</v>
      </c>
      <c r="T17" s="114">
        <f t="shared" si="2"/>
        <v>-25.066607460035524</v>
      </c>
      <c r="U17" s="114">
        <f>(R17-J17)/J17*100</f>
        <v>97.963101697358468</v>
      </c>
      <c r="W17" s="55"/>
    </row>
    <row r="18" spans="1:23" s="53" customFormat="1" ht="21.75" customHeight="1">
      <c r="A18" s="16" t="s">
        <v>19</v>
      </c>
      <c r="B18" s="64"/>
      <c r="C18" s="22"/>
      <c r="D18" s="4"/>
      <c r="E18" s="4"/>
      <c r="F18" s="4"/>
      <c r="G18" s="10"/>
      <c r="H18" s="11"/>
      <c r="I18" s="12"/>
      <c r="J18" s="13"/>
      <c r="K18" s="22"/>
      <c r="L18" s="4"/>
      <c r="M18" s="4"/>
      <c r="N18" s="4"/>
      <c r="O18" s="10"/>
      <c r="P18" s="11"/>
      <c r="Q18" s="12"/>
      <c r="R18" s="13"/>
      <c r="S18" s="114"/>
      <c r="T18" s="114"/>
      <c r="U18" s="114"/>
      <c r="W18" s="55"/>
    </row>
    <row r="19" spans="1:23" s="53" customFormat="1" ht="21.75" customHeight="1">
      <c r="A19" s="52" t="s">
        <v>54</v>
      </c>
      <c r="B19" s="65" t="s">
        <v>79</v>
      </c>
      <c r="C19" s="2">
        <v>4073954.15</v>
      </c>
      <c r="D19" s="2">
        <v>85533</v>
      </c>
      <c r="E19" s="2">
        <v>214259.98</v>
      </c>
      <c r="F19" s="2">
        <v>499712.32</v>
      </c>
      <c r="G19" s="10">
        <v>4873459.45</v>
      </c>
      <c r="H19" s="11">
        <v>6</v>
      </c>
      <c r="I19" s="19" t="s">
        <v>21</v>
      </c>
      <c r="J19" s="13">
        <f>G19/H19</f>
        <v>812243.2416666667</v>
      </c>
      <c r="K19" s="4">
        <f>[1]ตาราง3!D26</f>
        <v>5775325.1821460584</v>
      </c>
      <c r="L19" s="4">
        <f>[1]ตาราง3!E26</f>
        <v>1615.035109589041</v>
      </c>
      <c r="M19" s="4">
        <f>[1]ตาราง3!F26</f>
        <v>266172.1683451127</v>
      </c>
      <c r="N19" s="4">
        <f>[1]ตาราง3!G26</f>
        <v>670595.46600000071</v>
      </c>
      <c r="O19" s="10">
        <f t="shared" si="0"/>
        <v>6713707.8516007606</v>
      </c>
      <c r="P19" s="11">
        <f>[1]ตาราง3!I26</f>
        <v>19</v>
      </c>
      <c r="Q19" s="19" t="s">
        <v>21</v>
      </c>
      <c r="R19" s="13">
        <f t="shared" si="1"/>
        <v>353353.04482109268</v>
      </c>
      <c r="S19" s="114">
        <f t="shared" ref="S19:T25" si="3">(O19-G19)/G19*100</f>
        <v>37.760617903587161</v>
      </c>
      <c r="T19" s="114">
        <f t="shared" si="3"/>
        <v>216.66666666666666</v>
      </c>
      <c r="U19" s="114">
        <f t="shared" ref="U19:U25" si="4">(R19-J19)/J19*100</f>
        <v>-56.496646977814578</v>
      </c>
      <c r="W19" s="55"/>
    </row>
    <row r="20" spans="1:23" s="53" customFormat="1" ht="21.75" customHeight="1">
      <c r="A20" s="52" t="s">
        <v>56</v>
      </c>
      <c r="B20" s="65" t="s">
        <v>82</v>
      </c>
      <c r="C20" s="2">
        <v>9602891.9299999997</v>
      </c>
      <c r="D20" s="2">
        <v>201613.5</v>
      </c>
      <c r="E20" s="2">
        <v>505041.39</v>
      </c>
      <c r="F20" s="2">
        <v>1177893.33</v>
      </c>
      <c r="G20" s="10">
        <v>11487440.15</v>
      </c>
      <c r="H20" s="11">
        <v>59</v>
      </c>
      <c r="I20" s="19" t="s">
        <v>21</v>
      </c>
      <c r="J20" s="13">
        <f>G20/H20</f>
        <v>194702.37542372881</v>
      </c>
      <c r="K20" s="4">
        <f>[1]ตาราง3!D28</f>
        <v>6930390.218575269</v>
      </c>
      <c r="L20" s="4">
        <f>[1]ตาราง3!E28</f>
        <v>1938.0421315068495</v>
      </c>
      <c r="M20" s="4">
        <f>[1]ตาราง3!F28</f>
        <v>319406.60201413528</v>
      </c>
      <c r="N20" s="4">
        <f>[1]ตาราง3!G28</f>
        <v>804714.55920000072</v>
      </c>
      <c r="O20" s="10">
        <f t="shared" si="0"/>
        <v>8056449.4219209123</v>
      </c>
      <c r="P20" s="11">
        <f>[1]ตาราง3!I28</f>
        <v>52</v>
      </c>
      <c r="Q20" s="19" t="s">
        <v>21</v>
      </c>
      <c r="R20" s="13">
        <f t="shared" si="1"/>
        <v>154931.71965232524</v>
      </c>
      <c r="S20" s="114">
        <f t="shared" si="3"/>
        <v>-29.867321903558192</v>
      </c>
      <c r="T20" s="114">
        <f t="shared" si="3"/>
        <v>-11.864406779661017</v>
      </c>
      <c r="U20" s="114">
        <f t="shared" si="4"/>
        <v>-20.426384467498711</v>
      </c>
      <c r="W20" s="55"/>
    </row>
    <row r="21" spans="1:23" s="53" customFormat="1" ht="21.75" customHeight="1">
      <c r="A21" s="16" t="s">
        <v>22</v>
      </c>
      <c r="B21" s="61"/>
      <c r="C21" s="4"/>
      <c r="D21" s="4"/>
      <c r="E21" s="4"/>
      <c r="F21" s="4"/>
      <c r="G21" s="10"/>
      <c r="H21" s="11"/>
      <c r="I21" s="19"/>
      <c r="J21" s="13"/>
      <c r="K21" s="4"/>
      <c r="L21" s="4"/>
      <c r="M21" s="4"/>
      <c r="N21" s="4"/>
      <c r="O21" s="10"/>
      <c r="P21" s="11"/>
      <c r="Q21" s="19"/>
      <c r="R21" s="13"/>
      <c r="S21" s="114"/>
      <c r="T21" s="114"/>
      <c r="U21" s="114"/>
      <c r="W21" s="55"/>
    </row>
    <row r="22" spans="1:23" s="53" customFormat="1" ht="21.75" customHeight="1">
      <c r="A22" s="52" t="s">
        <v>58</v>
      </c>
      <c r="B22" s="80" t="s">
        <v>288</v>
      </c>
      <c r="C22" s="2">
        <v>4896977.1900000004</v>
      </c>
      <c r="D22" s="3">
        <v>0</v>
      </c>
      <c r="E22" s="2">
        <v>420360.06</v>
      </c>
      <c r="F22" s="2">
        <v>32751.4</v>
      </c>
      <c r="G22" s="10">
        <v>5350088.6500000004</v>
      </c>
      <c r="H22" s="11">
        <v>1114</v>
      </c>
      <c r="I22" s="19" t="s">
        <v>11</v>
      </c>
      <c r="J22" s="13">
        <f>G22/H22</f>
        <v>4802.5930430879716</v>
      </c>
      <c r="K22" s="4">
        <f>[1]ตาราง3!D30</f>
        <v>1038410.1532410488</v>
      </c>
      <c r="L22" s="4">
        <f>[1]ตาราง3!E30</f>
        <v>33.904738896899794</v>
      </c>
      <c r="M22" s="4">
        <f>[1]ตาราง3!F30</f>
        <v>75981.201266758551</v>
      </c>
      <c r="N22" s="4">
        <f>[1]ตาราง3!G30</f>
        <v>7351.3571999999995</v>
      </c>
      <c r="O22" s="10">
        <f>SUM(K22:N22)</f>
        <v>1121776.6164467041</v>
      </c>
      <c r="P22" s="11">
        <f>[1]ตาราง3!I30</f>
        <v>1168</v>
      </c>
      <c r="Q22" s="19" t="s">
        <v>11</v>
      </c>
      <c r="R22" s="13">
        <f>O22/P22</f>
        <v>960.42518531395899</v>
      </c>
      <c r="S22" s="114">
        <f t="shared" si="3"/>
        <v>-79.032560209134033</v>
      </c>
      <c r="T22" s="114">
        <f t="shared" si="3"/>
        <v>4.8473967684021542</v>
      </c>
      <c r="U22" s="114">
        <f t="shared" si="4"/>
        <v>-80.001945267958305</v>
      </c>
      <c r="W22" s="55"/>
    </row>
    <row r="23" spans="1:23" s="53" customFormat="1" ht="21.75" customHeight="1">
      <c r="A23" s="52" t="s">
        <v>59</v>
      </c>
      <c r="B23" s="20" t="s">
        <v>289</v>
      </c>
      <c r="C23" s="2">
        <v>3808760.03</v>
      </c>
      <c r="D23" s="3">
        <v>0</v>
      </c>
      <c r="E23" s="2">
        <v>326946.71000000002</v>
      </c>
      <c r="F23" s="2">
        <v>25473.31</v>
      </c>
      <c r="G23" s="10">
        <v>4161180.05</v>
      </c>
      <c r="H23" s="11">
        <v>277</v>
      </c>
      <c r="I23" s="19" t="s">
        <v>15</v>
      </c>
      <c r="J23" s="13">
        <f>G23/H23</f>
        <v>15022.310649819494</v>
      </c>
      <c r="K23" s="4">
        <f>[1]ตาราง3!D31</f>
        <v>2422957.0242291139</v>
      </c>
      <c r="L23" s="4">
        <f>[1]ตาราง3!E31</f>
        <v>79.111057426099521</v>
      </c>
      <c r="M23" s="4">
        <f>[1]ตาราง3!F31</f>
        <v>177289.46962243662</v>
      </c>
      <c r="N23" s="4">
        <f>[1]ตาราง3!G31</f>
        <v>17153.166799999999</v>
      </c>
      <c r="O23" s="10">
        <f t="shared" si="0"/>
        <v>2617478.7717089765</v>
      </c>
      <c r="P23" s="11">
        <f>[1]ตาราง3!I31</f>
        <v>390</v>
      </c>
      <c r="Q23" s="19" t="s">
        <v>15</v>
      </c>
      <c r="R23" s="13">
        <f t="shared" si="1"/>
        <v>6711.4840300230162</v>
      </c>
      <c r="S23" s="114">
        <f t="shared" si="3"/>
        <v>-37.097680459441392</v>
      </c>
      <c r="T23" s="114">
        <f t="shared" si="3"/>
        <v>40.794223826714806</v>
      </c>
      <c r="U23" s="114">
        <f t="shared" si="4"/>
        <v>-55.323224326321188</v>
      </c>
      <c r="W23" s="55"/>
    </row>
    <row r="24" spans="1:23" s="53" customFormat="1" ht="21.75" customHeight="1">
      <c r="A24" s="52" t="s">
        <v>73</v>
      </c>
      <c r="B24" s="9" t="s">
        <v>87</v>
      </c>
      <c r="C24" s="2">
        <v>3627390.51</v>
      </c>
      <c r="D24" s="3">
        <v>0</v>
      </c>
      <c r="E24" s="2">
        <v>311377.82</v>
      </c>
      <c r="F24" s="2">
        <v>24260.29</v>
      </c>
      <c r="G24" s="10">
        <v>3963028.6199999996</v>
      </c>
      <c r="H24" s="11">
        <v>93</v>
      </c>
      <c r="I24" s="12" t="s">
        <v>20</v>
      </c>
      <c r="J24" s="66">
        <f>G24/H24</f>
        <v>42613.210967741928</v>
      </c>
      <c r="K24" s="4">
        <f>[1]ตาราง3!D33</f>
        <v>4499777.3307112111</v>
      </c>
      <c r="L24" s="4">
        <f>[1]ตาราง3!E33</f>
        <v>146.92053521989911</v>
      </c>
      <c r="M24" s="4">
        <f>[1]ตาราง3!F33</f>
        <v>329251.87215595366</v>
      </c>
      <c r="N24" s="4">
        <f>[1]ตาราง3!G33</f>
        <v>31855.8812</v>
      </c>
      <c r="O24" s="10">
        <f t="shared" si="0"/>
        <v>4861032.0046023848</v>
      </c>
      <c r="P24" s="11">
        <f>[1]ตาราง3!I33</f>
        <v>171</v>
      </c>
      <c r="Q24" s="12" t="s">
        <v>20</v>
      </c>
      <c r="R24" s="66">
        <f t="shared" si="1"/>
        <v>28427.087746212776</v>
      </c>
      <c r="S24" s="114">
        <f>(O24-G24)/G24*100</f>
        <v>22.659523074612192</v>
      </c>
      <c r="T24" s="114">
        <f t="shared" si="3"/>
        <v>83.870967741935488</v>
      </c>
      <c r="U24" s="114">
        <f t="shared" si="4"/>
        <v>-33.290434819070555</v>
      </c>
      <c r="W24" s="55"/>
    </row>
    <row r="25" spans="1:23" s="53" customFormat="1" ht="21.75" customHeight="1">
      <c r="A25" s="52" t="s">
        <v>74</v>
      </c>
      <c r="B25" s="9" t="s">
        <v>89</v>
      </c>
      <c r="C25" s="2">
        <v>2539173.36</v>
      </c>
      <c r="D25" s="3">
        <v>0</v>
      </c>
      <c r="E25" s="2">
        <v>217964.47</v>
      </c>
      <c r="F25" s="2">
        <v>16982.2</v>
      </c>
      <c r="G25" s="10">
        <v>2774120.0300000003</v>
      </c>
      <c r="H25" s="11">
        <v>984</v>
      </c>
      <c r="I25" s="12" t="s">
        <v>20</v>
      </c>
      <c r="J25" s="66">
        <f>G25/H25</f>
        <v>2819.2276727642279</v>
      </c>
      <c r="K25" s="4">
        <f>[1]ตาราง3!D34</f>
        <v>4672845.6895847199</v>
      </c>
      <c r="L25" s="4">
        <f>[1]ตาราง3!E34</f>
        <v>152.57132503604907</v>
      </c>
      <c r="M25" s="4">
        <f>[1]ตาราง3!F34</f>
        <v>341915.40570041345</v>
      </c>
      <c r="N25" s="4">
        <f>[1]ตาราง3!G34</f>
        <v>33081.107400000001</v>
      </c>
      <c r="O25" s="10">
        <f t="shared" si="0"/>
        <v>5047994.7740101693</v>
      </c>
      <c r="P25" s="11">
        <f>[1]ตาราง3!I34</f>
        <v>1043</v>
      </c>
      <c r="Q25" s="12" t="s">
        <v>20</v>
      </c>
      <c r="R25" s="66">
        <f t="shared" si="1"/>
        <v>4839.8799367307474</v>
      </c>
      <c r="S25" s="114">
        <f t="shared" si="3"/>
        <v>81.967424603836221</v>
      </c>
      <c r="T25" s="114">
        <f t="shared" si="3"/>
        <v>5.9959349593495936</v>
      </c>
      <c r="U25" s="114">
        <f t="shared" si="4"/>
        <v>71.67396530218106</v>
      </c>
      <c r="W25" s="55"/>
    </row>
    <row r="26" spans="1:23" s="49" customFormat="1" ht="21.75" customHeight="1">
      <c r="A26" s="67" t="s">
        <v>24</v>
      </c>
      <c r="B26" s="45"/>
      <c r="C26" s="4"/>
      <c r="D26" s="4"/>
      <c r="E26" s="4"/>
      <c r="F26" s="4"/>
      <c r="G26" s="10"/>
      <c r="H26" s="7"/>
      <c r="I26" s="68"/>
      <c r="J26" s="13"/>
      <c r="K26" s="4"/>
      <c r="L26" s="4"/>
      <c r="M26" s="4"/>
      <c r="N26" s="4"/>
      <c r="O26" s="10"/>
      <c r="P26" s="7"/>
      <c r="Q26" s="68"/>
      <c r="R26" s="13"/>
      <c r="S26" s="114"/>
      <c r="T26" s="114"/>
      <c r="U26" s="114"/>
      <c r="W26" s="55"/>
    </row>
    <row r="27" spans="1:23" s="53" customFormat="1" ht="21.75" customHeight="1">
      <c r="A27" s="8" t="s">
        <v>25</v>
      </c>
      <c r="B27" s="70"/>
      <c r="C27" s="4"/>
      <c r="D27" s="4"/>
      <c r="E27" s="4"/>
      <c r="F27" s="4"/>
      <c r="G27" s="10"/>
      <c r="H27" s="11"/>
      <c r="I27" s="18"/>
      <c r="J27" s="13"/>
      <c r="K27" s="4"/>
      <c r="L27" s="4"/>
      <c r="M27" s="4"/>
      <c r="N27" s="4"/>
      <c r="O27" s="10"/>
      <c r="P27" s="11"/>
      <c r="Q27" s="18"/>
      <c r="R27" s="13"/>
      <c r="S27" s="114"/>
      <c r="T27" s="114"/>
      <c r="U27" s="114"/>
      <c r="W27" s="55"/>
    </row>
    <row r="28" spans="1:23" s="53" customFormat="1" ht="21.75" customHeight="1">
      <c r="A28" s="52" t="s">
        <v>75</v>
      </c>
      <c r="B28" s="69" t="s">
        <v>26</v>
      </c>
      <c r="C28" s="2">
        <v>988460.21</v>
      </c>
      <c r="D28" s="3">
        <v>2511.6</v>
      </c>
      <c r="E28" s="2">
        <v>113651.61</v>
      </c>
      <c r="F28" s="2">
        <v>9314.19</v>
      </c>
      <c r="G28" s="10">
        <v>1113937.6099999999</v>
      </c>
      <c r="H28" s="11">
        <v>14</v>
      </c>
      <c r="I28" s="18" t="s">
        <v>27</v>
      </c>
      <c r="J28" s="66">
        <f>G28/H28</f>
        <v>79566.972142857136</v>
      </c>
      <c r="K28" s="4">
        <f>[1]ตาราง3!D39</f>
        <v>1004042.901817938</v>
      </c>
      <c r="L28" s="4">
        <f>[1]ตาราง3!E39</f>
        <v>3.2662479452054898</v>
      </c>
      <c r="M28" s="4">
        <f>[1]ตาราง3!F39</f>
        <v>88233.844356432746</v>
      </c>
      <c r="N28" s="4">
        <f>[1]ตาราง3!G39</f>
        <v>10017.071399999999</v>
      </c>
      <c r="O28" s="10">
        <f t="shared" si="0"/>
        <v>1102297.083822316</v>
      </c>
      <c r="P28" s="11">
        <v>9</v>
      </c>
      <c r="Q28" s="18" t="s">
        <v>27</v>
      </c>
      <c r="R28" s="66">
        <f t="shared" ref="R28:R46" si="5">O28/P28</f>
        <v>122477.45375803512</v>
      </c>
      <c r="S28" s="114">
        <f t="shared" ref="S28:T30" si="6">(O28-G28)/G28*100</f>
        <v>-1.0449890616121533</v>
      </c>
      <c r="T28" s="114">
        <f t="shared" si="6"/>
        <v>-35.714285714285715</v>
      </c>
      <c r="U28" s="114">
        <f>(R28-J28)/J28*100</f>
        <v>53.930017015269982</v>
      </c>
      <c r="W28" s="55"/>
    </row>
    <row r="29" spans="1:23" s="53" customFormat="1" ht="21.75" customHeight="1">
      <c r="A29" s="8" t="s">
        <v>28</v>
      </c>
      <c r="B29" s="70"/>
      <c r="C29" s="4"/>
      <c r="D29" s="4"/>
      <c r="E29" s="4"/>
      <c r="F29" s="4"/>
      <c r="G29" s="10"/>
      <c r="H29" s="11"/>
      <c r="I29" s="18"/>
      <c r="J29" s="13"/>
      <c r="K29" s="4"/>
      <c r="L29" s="4"/>
      <c r="M29" s="4"/>
      <c r="N29" s="4"/>
      <c r="O29" s="10"/>
      <c r="P29" s="11"/>
      <c r="Q29" s="18"/>
      <c r="R29" s="13"/>
      <c r="S29" s="114"/>
      <c r="T29" s="114"/>
      <c r="U29" s="114"/>
      <c r="W29" s="55"/>
    </row>
    <row r="30" spans="1:23" s="53" customFormat="1" ht="21.75" customHeight="1">
      <c r="A30" s="52" t="s">
        <v>76</v>
      </c>
      <c r="B30" s="69" t="s">
        <v>93</v>
      </c>
      <c r="C30" s="2">
        <v>3484310.5</v>
      </c>
      <c r="D30" s="3">
        <v>0</v>
      </c>
      <c r="E30" s="2">
        <v>329731.95</v>
      </c>
      <c r="F30" s="2">
        <v>32956.090000000004</v>
      </c>
      <c r="G30" s="10">
        <v>3846998.54</v>
      </c>
      <c r="H30" s="11">
        <v>768</v>
      </c>
      <c r="I30" s="18" t="s">
        <v>29</v>
      </c>
      <c r="J30" s="13">
        <f>G30/H30</f>
        <v>5009.1126822916667</v>
      </c>
      <c r="K30" s="4">
        <f>[1]ตาราง3!D42</f>
        <v>3746546.2476617568</v>
      </c>
      <c r="L30" s="4">
        <f>[1]ตาราง3!E42</f>
        <v>7.776780821917832</v>
      </c>
      <c r="M30" s="4">
        <f>[1]ตาราง3!F42</f>
        <v>288041.58180103032</v>
      </c>
      <c r="N30" s="4">
        <f>[1]ตาราง3!G42</f>
        <v>37885.5</v>
      </c>
      <c r="O30" s="10">
        <f t="shared" si="0"/>
        <v>4072481.106243609</v>
      </c>
      <c r="P30" s="11">
        <f>[1]ตาราง3!I42</f>
        <v>580</v>
      </c>
      <c r="Q30" s="18" t="s">
        <v>29</v>
      </c>
      <c r="R30" s="13">
        <f t="shared" si="5"/>
        <v>7021.5191486958774</v>
      </c>
      <c r="S30" s="114">
        <f t="shared" si="6"/>
        <v>5.8612594701844873</v>
      </c>
      <c r="T30" s="114">
        <f t="shared" si="6"/>
        <v>-24.479166666666664</v>
      </c>
      <c r="U30" s="114">
        <f>(R30-J30)/J30*100</f>
        <v>40.174909091554625</v>
      </c>
      <c r="W30" s="55"/>
    </row>
    <row r="31" spans="1:23" s="53" customFormat="1" ht="21.75" customHeight="1">
      <c r="A31" s="8" t="s">
        <v>30</v>
      </c>
      <c r="B31" s="70"/>
      <c r="C31" s="4"/>
      <c r="D31" s="4"/>
      <c r="E31" s="4"/>
      <c r="F31" s="4"/>
      <c r="G31" s="10"/>
      <c r="H31" s="11"/>
      <c r="I31" s="18"/>
      <c r="J31" s="13"/>
      <c r="K31" s="4"/>
      <c r="L31" s="4"/>
      <c r="M31" s="4"/>
      <c r="N31" s="4"/>
      <c r="O31" s="10"/>
      <c r="P31" s="11"/>
      <c r="Q31" s="18"/>
      <c r="R31" s="13"/>
      <c r="S31" s="114"/>
      <c r="T31" s="114"/>
      <c r="U31" s="114"/>
      <c r="W31" s="55"/>
    </row>
    <row r="32" spans="1:23" s="53" customFormat="1" ht="21.75" customHeight="1">
      <c r="A32" s="52" t="s">
        <v>77</v>
      </c>
      <c r="B32" s="69" t="s">
        <v>94</v>
      </c>
      <c r="C32" s="2">
        <v>8256223.6200000001</v>
      </c>
      <c r="D32" s="2">
        <v>14641.02</v>
      </c>
      <c r="E32" s="2">
        <v>618163.23</v>
      </c>
      <c r="F32" s="2">
        <v>276712.68</v>
      </c>
      <c r="G32" s="10">
        <v>9165740.5499999989</v>
      </c>
      <c r="H32" s="11">
        <v>4273</v>
      </c>
      <c r="I32" s="18" t="s">
        <v>31</v>
      </c>
      <c r="J32" s="13">
        <f t="shared" ref="J32:J38" si="7">G32/H32</f>
        <v>2145.0364029955531</v>
      </c>
      <c r="K32" s="5">
        <f>[1]ตาราง3!D44</f>
        <v>7325602.5963036576</v>
      </c>
      <c r="L32" s="5">
        <f>[1]ตาราง3!E44</f>
        <v>48149.233469178078</v>
      </c>
      <c r="M32" s="5">
        <f>[1]ตาราง3!F44</f>
        <v>480679.2397821637</v>
      </c>
      <c r="N32" s="5">
        <f>[1]ตาราง3!G44</f>
        <v>269327.99820000003</v>
      </c>
      <c r="O32" s="10">
        <f t="shared" si="0"/>
        <v>8123759.0677549997</v>
      </c>
      <c r="P32" s="11">
        <f>[1]ตาราง3!I44</f>
        <v>5565</v>
      </c>
      <c r="Q32" s="18" t="s">
        <v>31</v>
      </c>
      <c r="R32" s="13">
        <f t="shared" si="5"/>
        <v>1459.7949807286611</v>
      </c>
      <c r="S32" s="114">
        <f t="shared" ref="S32:T46" si="8">(O32-G32)/G32*100</f>
        <v>-11.368219256926263</v>
      </c>
      <c r="T32" s="114">
        <f t="shared" si="8"/>
        <v>30.236367891411188</v>
      </c>
      <c r="U32" s="114">
        <f t="shared" ref="U32:U46" si="9">(R32-J32)/J32*100</f>
        <v>-31.945444902937275</v>
      </c>
      <c r="W32" s="55"/>
    </row>
    <row r="33" spans="1:23" s="53" customFormat="1" ht="21.75" customHeight="1">
      <c r="A33" s="52" t="s">
        <v>78</v>
      </c>
      <c r="B33" s="69" t="s">
        <v>95</v>
      </c>
      <c r="C33" s="2">
        <v>3096083.85</v>
      </c>
      <c r="D33" s="2">
        <v>5490.39</v>
      </c>
      <c r="E33" s="2">
        <v>231811.20000000001</v>
      </c>
      <c r="F33" s="2">
        <v>103767.24</v>
      </c>
      <c r="G33" s="10">
        <v>3437152.6800000006</v>
      </c>
      <c r="H33" s="11">
        <v>464</v>
      </c>
      <c r="I33" s="18" t="s">
        <v>32</v>
      </c>
      <c r="J33" s="13">
        <f t="shared" si="7"/>
        <v>7407.6566379310361</v>
      </c>
      <c r="K33" s="5">
        <f>[1]ตาราง3!D45</f>
        <v>2930241.0385214626</v>
      </c>
      <c r="L33" s="5">
        <f>[1]ตาราง3!E45</f>
        <v>19259.693387671236</v>
      </c>
      <c r="M33" s="5">
        <f>[1]ตาราง3!F45</f>
        <v>192271.69591286551</v>
      </c>
      <c r="N33" s="5">
        <f>[1]ตาราง3!G45</f>
        <v>107731.19928000003</v>
      </c>
      <c r="O33" s="10">
        <f t="shared" si="0"/>
        <v>3249503.6271019992</v>
      </c>
      <c r="P33" s="11">
        <f>[1]ตาราง3!I45</f>
        <v>778</v>
      </c>
      <c r="Q33" s="18" t="s">
        <v>32</v>
      </c>
      <c r="R33" s="13">
        <f t="shared" si="5"/>
        <v>4176.7398805938292</v>
      </c>
      <c r="S33" s="114">
        <f t="shared" si="8"/>
        <v>-5.4594331520356363</v>
      </c>
      <c r="T33" s="114">
        <f t="shared" si="8"/>
        <v>67.672413793103445</v>
      </c>
      <c r="U33" s="114">
        <f t="shared" si="9"/>
        <v>-43.615908717923574</v>
      </c>
      <c r="W33" s="55"/>
    </row>
    <row r="34" spans="1:23" s="53" customFormat="1" ht="21.75" customHeight="1">
      <c r="A34" s="52" t="s">
        <v>80</v>
      </c>
      <c r="B34" s="69" t="s">
        <v>96</v>
      </c>
      <c r="C34" s="2">
        <v>7224195.6600000001</v>
      </c>
      <c r="D34" s="2">
        <v>12810.91</v>
      </c>
      <c r="E34" s="2">
        <v>540892.80000000005</v>
      </c>
      <c r="F34" s="2">
        <v>242123.56</v>
      </c>
      <c r="G34" s="10">
        <v>8020022.9299999997</v>
      </c>
      <c r="H34" s="11">
        <v>147511</v>
      </c>
      <c r="I34" s="21" t="s">
        <v>33</v>
      </c>
      <c r="J34" s="13">
        <f t="shared" si="7"/>
        <v>54.368982177600316</v>
      </c>
      <c r="K34" s="5">
        <f>[1]ตาราง3!D46</f>
        <v>7325602.5963036576</v>
      </c>
      <c r="L34" s="5">
        <f>[1]ตาราง3!E46</f>
        <v>48149.233469178078</v>
      </c>
      <c r="M34" s="5">
        <f>[1]ตาราง3!F46</f>
        <v>480679.2397821637</v>
      </c>
      <c r="N34" s="5">
        <f>[1]ตาราง3!G46</f>
        <v>269327.99820000003</v>
      </c>
      <c r="O34" s="10">
        <f>SUM(K34:N34)</f>
        <v>8123759.0677549997</v>
      </c>
      <c r="P34" s="11">
        <f>[1]ตาราง3!I46</f>
        <v>92303</v>
      </c>
      <c r="Q34" s="21" t="s">
        <v>33</v>
      </c>
      <c r="R34" s="13">
        <f>O34/P34</f>
        <v>88.011863837090885</v>
      </c>
      <c r="S34" s="114">
        <f t="shared" si="8"/>
        <v>1.2934643536611439</v>
      </c>
      <c r="T34" s="114">
        <f t="shared" si="8"/>
        <v>-37.426361423893809</v>
      </c>
      <c r="U34" s="114">
        <f t="shared" si="9"/>
        <v>61.878814559363285</v>
      </c>
      <c r="W34" s="55"/>
    </row>
    <row r="35" spans="1:23" s="53" customFormat="1" ht="21.75" customHeight="1">
      <c r="A35" s="52" t="s">
        <v>81</v>
      </c>
      <c r="B35" s="62" t="s">
        <v>97</v>
      </c>
      <c r="C35" s="2">
        <v>1032027.95</v>
      </c>
      <c r="D35" s="2">
        <v>1830.13</v>
      </c>
      <c r="E35" s="2">
        <v>77270.399999999994</v>
      </c>
      <c r="F35" s="2">
        <v>34589.08</v>
      </c>
      <c r="G35" s="10">
        <v>1145717.56</v>
      </c>
      <c r="H35" s="11">
        <v>10</v>
      </c>
      <c r="I35" s="18" t="s">
        <v>27</v>
      </c>
      <c r="J35" s="13">
        <f t="shared" si="7"/>
        <v>114571.75600000001</v>
      </c>
      <c r="K35" s="5">
        <f>[1]ตาราง3!D47</f>
        <v>976747.01284048765</v>
      </c>
      <c r="L35" s="5">
        <f>[1]ตาราง3!E47</f>
        <v>6419.8977958904115</v>
      </c>
      <c r="M35" s="5">
        <f>[1]ตาราง3!F47</f>
        <v>64090.565304288502</v>
      </c>
      <c r="N35" s="5">
        <f>[1]ตาราง3!G47</f>
        <v>35910.399760000008</v>
      </c>
      <c r="O35" s="10">
        <f>SUM(K35:N35)</f>
        <v>1083167.8757006666</v>
      </c>
      <c r="P35" s="11">
        <f>[1]ตาราง3!I47</f>
        <v>12</v>
      </c>
      <c r="Q35" s="18" t="s">
        <v>27</v>
      </c>
      <c r="R35" s="13">
        <f>O35/P35</f>
        <v>90263.989641722219</v>
      </c>
      <c r="S35" s="114">
        <f t="shared" si="8"/>
        <v>-5.4594331520356105</v>
      </c>
      <c r="T35" s="114">
        <f t="shared" si="8"/>
        <v>20</v>
      </c>
      <c r="U35" s="114">
        <f t="shared" si="9"/>
        <v>-21.216194293363007</v>
      </c>
      <c r="W35" s="55"/>
    </row>
    <row r="36" spans="1:23" s="53" customFormat="1" ht="21.75" customHeight="1">
      <c r="A36" s="52" t="s">
        <v>83</v>
      </c>
      <c r="B36" s="62" t="s">
        <v>98</v>
      </c>
      <c r="C36" s="2">
        <v>2064055.9</v>
      </c>
      <c r="D36" s="2">
        <v>3660.26</v>
      </c>
      <c r="E36" s="2">
        <v>154540.79999999999</v>
      </c>
      <c r="F36" s="2">
        <v>69178.16</v>
      </c>
      <c r="G36" s="10">
        <v>2291435.12</v>
      </c>
      <c r="H36" s="11">
        <v>2</v>
      </c>
      <c r="I36" s="18" t="s">
        <v>20</v>
      </c>
      <c r="J36" s="13">
        <f t="shared" si="7"/>
        <v>1145717.56</v>
      </c>
      <c r="K36" s="5">
        <f>[1]ตาราง3!D49</f>
        <v>1953494.0256809753</v>
      </c>
      <c r="L36" s="5">
        <f>[1]ตาราง3!E49</f>
        <v>12839.795591780823</v>
      </c>
      <c r="M36" s="5">
        <f>[1]ตาราง3!F49</f>
        <v>128181.130608577</v>
      </c>
      <c r="N36" s="5">
        <f>[1]ตาราง3!G49</f>
        <v>71820.799520000015</v>
      </c>
      <c r="O36" s="10">
        <f>SUM(K36:N36)</f>
        <v>2166335.7514013331</v>
      </c>
      <c r="P36" s="11">
        <f>[1]ตาราง3!I49</f>
        <v>4</v>
      </c>
      <c r="Q36" s="18" t="s">
        <v>20</v>
      </c>
      <c r="R36" s="13">
        <f>O36/P36</f>
        <v>541583.93785033328</v>
      </c>
      <c r="S36" s="114">
        <f t="shared" si="8"/>
        <v>-5.4594331520356105</v>
      </c>
      <c r="T36" s="114">
        <f t="shared" si="8"/>
        <v>100</v>
      </c>
      <c r="U36" s="114">
        <f t="shared" si="9"/>
        <v>-52.729716576017807</v>
      </c>
      <c r="W36" s="55"/>
    </row>
    <row r="37" spans="1:23" s="53" customFormat="1" ht="21.75" customHeight="1">
      <c r="A37" s="52" t="s">
        <v>84</v>
      </c>
      <c r="B37" s="69" t="s">
        <v>34</v>
      </c>
      <c r="C37" s="2">
        <v>1548041.93</v>
      </c>
      <c r="D37" s="2">
        <v>2745.2</v>
      </c>
      <c r="E37" s="2">
        <v>115905.60000000001</v>
      </c>
      <c r="F37" s="2">
        <v>51883.62</v>
      </c>
      <c r="G37" s="10">
        <v>1718576.35</v>
      </c>
      <c r="H37" s="11">
        <v>3206</v>
      </c>
      <c r="I37" s="18" t="s">
        <v>27</v>
      </c>
      <c r="J37" s="13">
        <f t="shared" si="7"/>
        <v>536.05001559575794</v>
      </c>
      <c r="K37" s="5">
        <f>[1]ตาราง3!D53</f>
        <v>976747.01284048765</v>
      </c>
      <c r="L37" s="5">
        <f>[1]ตาราง3!E53</f>
        <v>6419.8977958904115</v>
      </c>
      <c r="M37" s="5">
        <f>[1]ตาราง3!F53</f>
        <v>64090.565304288502</v>
      </c>
      <c r="N37" s="5">
        <f>[1]ตาราง3!G53</f>
        <v>35910.399760000008</v>
      </c>
      <c r="O37" s="10">
        <f t="shared" si="0"/>
        <v>1083167.8757006666</v>
      </c>
      <c r="P37" s="11">
        <f>[1]ตาราง3!I53</f>
        <v>1367</v>
      </c>
      <c r="Q37" s="18" t="s">
        <v>27</v>
      </c>
      <c r="R37" s="13">
        <f t="shared" si="5"/>
        <v>792.36859963472318</v>
      </c>
      <c r="S37" s="114">
        <f t="shared" si="8"/>
        <v>-36.97295580143026</v>
      </c>
      <c r="T37" s="114">
        <f t="shared" si="8"/>
        <v>-57.361197754210856</v>
      </c>
      <c r="U37" s="114">
        <f t="shared" si="9"/>
        <v>47.816169495694652</v>
      </c>
      <c r="W37" s="55"/>
    </row>
    <row r="38" spans="1:23" s="53" customFormat="1" ht="21.75" customHeight="1">
      <c r="A38" s="52" t="s">
        <v>85</v>
      </c>
      <c r="B38" s="62" t="s">
        <v>99</v>
      </c>
      <c r="C38" s="2">
        <v>6192167.71</v>
      </c>
      <c r="D38" s="2">
        <v>10980.78</v>
      </c>
      <c r="E38" s="2">
        <v>463622.40000000002</v>
      </c>
      <c r="F38" s="2">
        <v>207534.48</v>
      </c>
      <c r="G38" s="10">
        <v>6874305.370000001</v>
      </c>
      <c r="H38" s="11">
        <v>34643</v>
      </c>
      <c r="I38" s="18" t="s">
        <v>20</v>
      </c>
      <c r="J38" s="13">
        <f t="shared" si="7"/>
        <v>198.43273879282975</v>
      </c>
      <c r="K38" s="5">
        <f>[1]ตาราง3!D54</f>
        <v>6837229.0898834132</v>
      </c>
      <c r="L38" s="5">
        <f>[1]ตาราง3!E54</f>
        <v>44939.284571232878</v>
      </c>
      <c r="M38" s="5">
        <f>[1]ตาราง3!F54</f>
        <v>448633.95713001949</v>
      </c>
      <c r="N38" s="5">
        <f>[1]ตาราง3!G54</f>
        <v>251372.79832000006</v>
      </c>
      <c r="O38" s="10">
        <f t="shared" si="0"/>
        <v>7582175.129904666</v>
      </c>
      <c r="P38" s="11">
        <f>[1]ตาราง3!I54</f>
        <v>27150</v>
      </c>
      <c r="Q38" s="18" t="s">
        <v>20</v>
      </c>
      <c r="R38" s="13">
        <f t="shared" si="5"/>
        <v>279.26980220643338</v>
      </c>
      <c r="S38" s="114">
        <f t="shared" si="8"/>
        <v>10.297327828843088</v>
      </c>
      <c r="T38" s="114">
        <f t="shared" si="8"/>
        <v>-21.629189157982854</v>
      </c>
      <c r="U38" s="114">
        <f t="shared" si="9"/>
        <v>40.737765302932274</v>
      </c>
      <c r="W38" s="55"/>
    </row>
    <row r="39" spans="1:23" s="53" customFormat="1" ht="21.75" customHeight="1">
      <c r="A39" s="8" t="s">
        <v>35</v>
      </c>
      <c r="B39" s="17"/>
      <c r="C39" s="4"/>
      <c r="D39" s="4"/>
      <c r="E39" s="4"/>
      <c r="F39" s="4"/>
      <c r="G39" s="10"/>
      <c r="H39" s="11"/>
      <c r="I39" s="21"/>
      <c r="J39" s="13"/>
      <c r="K39" s="4"/>
      <c r="L39" s="4"/>
      <c r="M39" s="4"/>
      <c r="N39" s="4"/>
      <c r="O39" s="10"/>
      <c r="P39" s="11"/>
      <c r="Q39" s="21"/>
      <c r="R39" s="13"/>
      <c r="S39" s="114"/>
      <c r="T39" s="114"/>
      <c r="U39" s="114"/>
      <c r="W39" s="55"/>
    </row>
    <row r="40" spans="1:23" s="53" customFormat="1" ht="21.75" customHeight="1">
      <c r="A40" s="52" t="s">
        <v>86</v>
      </c>
      <c r="B40" s="69" t="s">
        <v>100</v>
      </c>
      <c r="C40" s="2">
        <v>3069819.91</v>
      </c>
      <c r="D40" s="2">
        <v>0.85</v>
      </c>
      <c r="E40" s="2">
        <v>294610.48</v>
      </c>
      <c r="F40" s="2">
        <v>27823.279999999999</v>
      </c>
      <c r="G40" s="10">
        <v>3392254.52</v>
      </c>
      <c r="H40" s="11">
        <v>130</v>
      </c>
      <c r="I40" s="18" t="s">
        <v>20</v>
      </c>
      <c r="J40" s="13">
        <f>G40/H40</f>
        <v>26094.265538461539</v>
      </c>
      <c r="K40" s="4">
        <f>[1]ตาราง3!D59</f>
        <v>3136645.8678149916</v>
      </c>
      <c r="L40" s="4">
        <f>[1]ตาราง3!E59</f>
        <v>7.9323164383561888</v>
      </c>
      <c r="M40" s="4">
        <f>[1]ตาราง3!F59</f>
        <v>266533.41677458084</v>
      </c>
      <c r="N40" s="4">
        <f>[1]ตาราง3!G59</f>
        <v>27968.666899999989</v>
      </c>
      <c r="O40" s="10">
        <f t="shared" si="0"/>
        <v>3431155.8838060107</v>
      </c>
      <c r="P40" s="11">
        <f>[1]ตาราง3!I59</f>
        <v>170</v>
      </c>
      <c r="Q40" s="18" t="s">
        <v>20</v>
      </c>
      <c r="R40" s="13">
        <f t="shared" si="5"/>
        <v>20183.269904741239</v>
      </c>
      <c r="S40" s="114">
        <f t="shared" si="8"/>
        <v>1.1467701959465793</v>
      </c>
      <c r="T40" s="114">
        <f t="shared" si="8"/>
        <v>30.76923076923077</v>
      </c>
      <c r="U40" s="114">
        <f t="shared" si="9"/>
        <v>-22.652469850158504</v>
      </c>
      <c r="W40" s="55"/>
    </row>
    <row r="41" spans="1:23" s="53" customFormat="1" ht="21.75" customHeight="1">
      <c r="A41" s="52" t="s">
        <v>88</v>
      </c>
      <c r="B41" s="69" t="s">
        <v>37</v>
      </c>
      <c r="C41" s="2">
        <v>2347909.34</v>
      </c>
      <c r="D41" s="2">
        <v>0.65</v>
      </c>
      <c r="E41" s="2">
        <v>225290.37</v>
      </c>
      <c r="F41" s="2">
        <v>21276.63</v>
      </c>
      <c r="G41" s="10">
        <v>2594476.9899999998</v>
      </c>
      <c r="H41" s="11">
        <v>37</v>
      </c>
      <c r="I41" s="18" t="s">
        <v>38</v>
      </c>
      <c r="J41" s="13">
        <f>G41/H41</f>
        <v>70120.999729729723</v>
      </c>
      <c r="K41" s="4">
        <f>[1]ตาราง3!D60</f>
        <v>2583120.1264358754</v>
      </c>
      <c r="L41" s="4">
        <f>[1]ตาราง3!E60</f>
        <v>6.5324958904109796</v>
      </c>
      <c r="M41" s="4">
        <f>[1]ตาราง3!F60</f>
        <v>219498.10793200773</v>
      </c>
      <c r="N41" s="4">
        <f>[1]ตาราง3!G60</f>
        <v>23033.019799999995</v>
      </c>
      <c r="O41" s="10">
        <f t="shared" si="0"/>
        <v>2825657.7866637735</v>
      </c>
      <c r="P41" s="11">
        <f>[1]ตาราง3!I60</f>
        <v>57</v>
      </c>
      <c r="Q41" s="18" t="s">
        <v>38</v>
      </c>
      <c r="R41" s="13">
        <f t="shared" si="5"/>
        <v>49572.943625680236</v>
      </c>
      <c r="S41" s="114">
        <f t="shared" si="8"/>
        <v>8.9104970888091675</v>
      </c>
      <c r="T41" s="114">
        <f t="shared" si="8"/>
        <v>54.054054054054056</v>
      </c>
      <c r="U41" s="114">
        <f t="shared" si="9"/>
        <v>-29.303712416036156</v>
      </c>
      <c r="W41" s="55"/>
    </row>
    <row r="42" spans="1:23" s="53" customFormat="1" ht="21.75" customHeight="1">
      <c r="A42" s="8" t="s">
        <v>40</v>
      </c>
      <c r="B42" s="15"/>
      <c r="C42" s="4"/>
      <c r="D42" s="4"/>
      <c r="E42" s="4"/>
      <c r="F42" s="4"/>
      <c r="G42" s="10"/>
      <c r="H42" s="11"/>
      <c r="I42" s="18"/>
      <c r="J42" s="13"/>
      <c r="K42" s="4"/>
      <c r="L42" s="4"/>
      <c r="M42" s="4"/>
      <c r="N42" s="4"/>
      <c r="O42" s="10"/>
      <c r="P42" s="11"/>
      <c r="Q42" s="18"/>
      <c r="R42" s="13"/>
      <c r="S42" s="114"/>
      <c r="T42" s="114"/>
      <c r="U42" s="114"/>
      <c r="W42" s="55"/>
    </row>
    <row r="43" spans="1:23" s="53" customFormat="1" ht="21.75" customHeight="1">
      <c r="A43" s="52" t="s">
        <v>90</v>
      </c>
      <c r="B43" s="69" t="s">
        <v>101</v>
      </c>
      <c r="C43" s="2">
        <v>13992989.74</v>
      </c>
      <c r="D43" s="2">
        <v>0</v>
      </c>
      <c r="E43" s="2">
        <v>460524.9</v>
      </c>
      <c r="F43" s="2">
        <v>76962.09</v>
      </c>
      <c r="G43" s="10">
        <v>14530476.73</v>
      </c>
      <c r="H43" s="11">
        <v>103359</v>
      </c>
      <c r="I43" s="18" t="s">
        <v>13</v>
      </c>
      <c r="J43" s="13">
        <f>G43/H43</f>
        <v>140.58259783860137</v>
      </c>
      <c r="K43" s="4">
        <f>[1]ตาราง3!D63</f>
        <v>8692715.3477066047</v>
      </c>
      <c r="L43" s="4">
        <f>[1]ตาราง3!E63</f>
        <v>15.942400684931556</v>
      </c>
      <c r="M43" s="4">
        <f>[1]ตาราง3!F63</f>
        <v>358546.85670154548</v>
      </c>
      <c r="N43" s="4">
        <f>[1]ตาราง3!G63</f>
        <v>64968.639600000024</v>
      </c>
      <c r="O43" s="10">
        <f t="shared" si="0"/>
        <v>9116246.7864088342</v>
      </c>
      <c r="P43" s="11">
        <f>[1]ตาราง3!I63</f>
        <v>48046</v>
      </c>
      <c r="Q43" s="18" t="s">
        <v>13</v>
      </c>
      <c r="R43" s="13">
        <f t="shared" si="5"/>
        <v>189.7399739085217</v>
      </c>
      <c r="S43" s="114">
        <f t="shared" si="8"/>
        <v>-37.261199644006219</v>
      </c>
      <c r="T43" s="114">
        <f t="shared" si="8"/>
        <v>-53.515417138323706</v>
      </c>
      <c r="U43" s="114">
        <f t="shared" si="9"/>
        <v>34.966899762626689</v>
      </c>
      <c r="W43" s="55"/>
    </row>
    <row r="44" spans="1:23" s="53" customFormat="1" ht="21.75" customHeight="1">
      <c r="A44" s="52" t="s">
        <v>91</v>
      </c>
      <c r="B44" s="69" t="s">
        <v>36</v>
      </c>
      <c r="C44" s="2">
        <v>3393039.94</v>
      </c>
      <c r="D44" s="2">
        <v>0</v>
      </c>
      <c r="E44" s="2">
        <v>111642.4</v>
      </c>
      <c r="F44" s="2">
        <v>18657.48</v>
      </c>
      <c r="G44" s="10">
        <v>3523339.82</v>
      </c>
      <c r="H44" s="11">
        <v>1</v>
      </c>
      <c r="I44" s="18" t="s">
        <v>14</v>
      </c>
      <c r="J44" s="13">
        <f>G44/H44</f>
        <v>3523339.82</v>
      </c>
      <c r="K44" s="4">
        <f>[1]ตาราง3!D65</f>
        <v>2607814.6043119812</v>
      </c>
      <c r="L44" s="4">
        <f>[1]ตาราง3!E65</f>
        <v>4.7827202054794666</v>
      </c>
      <c r="M44" s="4">
        <f>[1]ตาราง3!F65</f>
        <v>107564.05701046364</v>
      </c>
      <c r="N44" s="4">
        <f>[1]ตาราง3!G65</f>
        <v>19490.591880000011</v>
      </c>
      <c r="O44" s="10">
        <f t="shared" si="0"/>
        <v>2734874.0359226502</v>
      </c>
      <c r="P44" s="11">
        <f>[1]ตาราง3!I65</f>
        <v>1</v>
      </c>
      <c r="Q44" s="18" t="s">
        <v>14</v>
      </c>
      <c r="R44" s="13">
        <f t="shared" si="5"/>
        <v>2734874.0359226502</v>
      </c>
      <c r="S44" s="114">
        <f t="shared" si="8"/>
        <v>-22.378363267763074</v>
      </c>
      <c r="T44" s="114">
        <f t="shared" si="8"/>
        <v>0</v>
      </c>
      <c r="U44" s="114">
        <f t="shared" si="9"/>
        <v>-22.378363267763074</v>
      </c>
      <c r="W44" s="54"/>
    </row>
    <row r="45" spans="1:23" s="53" customFormat="1" ht="21.75" customHeight="1">
      <c r="A45" s="52" t="s">
        <v>92</v>
      </c>
      <c r="B45" s="69" t="s">
        <v>41</v>
      </c>
      <c r="C45" s="2">
        <v>8485699.9399999995</v>
      </c>
      <c r="D45" s="2">
        <v>0</v>
      </c>
      <c r="E45" s="2">
        <v>279106</v>
      </c>
      <c r="F45" s="2">
        <v>46643.69</v>
      </c>
      <c r="G45" s="10">
        <v>8811449.629999999</v>
      </c>
      <c r="H45" s="11">
        <v>9</v>
      </c>
      <c r="I45" s="18" t="s">
        <v>39</v>
      </c>
      <c r="J45" s="13">
        <f>G45/H45</f>
        <v>979049.95888888882</v>
      </c>
      <c r="K45" s="4">
        <f>[1]ตาราง3!D67</f>
        <v>4346357.6738533024</v>
      </c>
      <c r="L45" s="4">
        <f>[1]ตาราง3!E67</f>
        <v>7.971200342465778</v>
      </c>
      <c r="M45" s="4">
        <f>[1]ตาราง3!F67</f>
        <v>179273.42835077274</v>
      </c>
      <c r="N45" s="4">
        <f>[1]ตาราง3!G67</f>
        <v>32484.319800000012</v>
      </c>
      <c r="O45" s="10">
        <f t="shared" si="0"/>
        <v>4558123.3932044171</v>
      </c>
      <c r="P45" s="11">
        <f>[1]ตาราง3!I67</f>
        <v>8</v>
      </c>
      <c r="Q45" s="18" t="s">
        <v>39</v>
      </c>
      <c r="R45" s="13">
        <f t="shared" si="5"/>
        <v>569765.42415055213</v>
      </c>
      <c r="S45" s="114">
        <f>(O45-G45)/G45*100</f>
        <v>-48.27044828485937</v>
      </c>
      <c r="T45" s="114">
        <f t="shared" si="8"/>
        <v>-11.111111111111111</v>
      </c>
      <c r="U45" s="114">
        <f t="shared" si="9"/>
        <v>-41.804254320466796</v>
      </c>
      <c r="W45" s="55"/>
    </row>
    <row r="46" spans="1:23" s="53" customFormat="1" ht="21.75" customHeight="1">
      <c r="A46" s="52" t="s">
        <v>272</v>
      </c>
      <c r="B46" s="69" t="s">
        <v>102</v>
      </c>
      <c r="C46" s="2">
        <v>6382450.3200000003</v>
      </c>
      <c r="D46" s="2">
        <v>0</v>
      </c>
      <c r="E46" s="2">
        <v>209329.5</v>
      </c>
      <c r="F46" s="2">
        <v>34982.769999999997</v>
      </c>
      <c r="G46" s="10">
        <v>6626762.5899999999</v>
      </c>
      <c r="H46" s="11">
        <v>1</v>
      </c>
      <c r="I46" s="18" t="s">
        <v>39</v>
      </c>
      <c r="J46" s="13">
        <f>G46/H46</f>
        <v>6626762.5899999999</v>
      </c>
      <c r="K46" s="4">
        <f>[1]ตาราง3!D68</f>
        <v>4893199.6738533024</v>
      </c>
      <c r="L46" s="4">
        <f>[1]ตาราง3!E68</f>
        <v>7.971200342465778</v>
      </c>
      <c r="M46" s="4">
        <f>[1]ตาราง3!F68</f>
        <v>179273.42835077274</v>
      </c>
      <c r="N46" s="4">
        <f>[1]ตาราง3!G68</f>
        <v>32484.319800000012</v>
      </c>
      <c r="O46" s="10">
        <f t="shared" si="0"/>
        <v>5104965.3932044171</v>
      </c>
      <c r="P46" s="11">
        <f>[1]ตาราง3!I68</f>
        <v>1</v>
      </c>
      <c r="Q46" s="18" t="s">
        <v>39</v>
      </c>
      <c r="R46" s="13">
        <f t="shared" si="5"/>
        <v>5104965.3932044171</v>
      </c>
      <c r="S46" s="114">
        <f t="shared" si="8"/>
        <v>-22.964414012537951</v>
      </c>
      <c r="T46" s="114">
        <f t="shared" si="8"/>
        <v>0</v>
      </c>
      <c r="U46" s="114">
        <f t="shared" si="9"/>
        <v>-22.964414012537951</v>
      </c>
      <c r="W46" s="55"/>
    </row>
    <row r="47" spans="1:23" s="36" customFormat="1" ht="21.75" customHeight="1">
      <c r="A47" s="71"/>
      <c r="B47" s="71"/>
      <c r="C47" s="72"/>
      <c r="D47" s="72"/>
      <c r="E47" s="72"/>
      <c r="F47" s="72"/>
      <c r="G47" s="72"/>
      <c r="H47" s="73"/>
      <c r="I47" s="43"/>
      <c r="J47" s="74"/>
      <c r="K47" s="76"/>
      <c r="L47" s="76"/>
      <c r="M47" s="76"/>
      <c r="N47" s="76"/>
      <c r="O47" s="76"/>
      <c r="P47" s="77"/>
      <c r="Q47" s="78"/>
      <c r="R47" s="35"/>
      <c r="S47" s="115"/>
      <c r="T47" s="115"/>
      <c r="U47" s="115"/>
      <c r="W47" s="37"/>
    </row>
    <row r="48" spans="1:23" s="36" customFormat="1" ht="21.75" customHeight="1">
      <c r="A48" s="71"/>
      <c r="B48" s="71"/>
      <c r="C48" s="72"/>
      <c r="D48" s="72"/>
      <c r="E48" s="72"/>
      <c r="F48" s="72"/>
      <c r="G48" s="72"/>
      <c r="H48" s="73"/>
      <c r="I48" s="43"/>
      <c r="J48" s="74"/>
      <c r="K48" s="76"/>
      <c r="L48" s="76"/>
      <c r="M48" s="76"/>
      <c r="N48" s="76"/>
      <c r="O48" s="76"/>
      <c r="P48" s="77"/>
      <c r="Q48" s="78"/>
      <c r="R48" s="35"/>
      <c r="S48" s="115"/>
      <c r="T48" s="115"/>
      <c r="U48" s="115"/>
      <c r="W48" s="37"/>
    </row>
  </sheetData>
  <mergeCells count="10">
    <mergeCell ref="A7:B7"/>
    <mergeCell ref="A8:B8"/>
    <mergeCell ref="A1:U1"/>
    <mergeCell ref="A2:U2"/>
    <mergeCell ref="I4:J4"/>
    <mergeCell ref="Q4:R4"/>
    <mergeCell ref="T4:U4"/>
    <mergeCell ref="A6:J6"/>
    <mergeCell ref="K6:R6"/>
    <mergeCell ref="S6:U6"/>
  </mergeCells>
  <pageMargins left="0.51181102362204722" right="0" top="0.35433070866141736" bottom="0" header="0.31496062992125984" footer="0.31496062992125984"/>
  <pageSetup paperSize="9" scale="7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7"/>
  <sheetViews>
    <sheetView zoomScale="85" zoomScaleNormal="85" workbookViewId="0">
      <selection sqref="A1:B174"/>
    </sheetView>
  </sheetViews>
  <sheetFormatPr defaultColWidth="11.5546875" defaultRowHeight="21"/>
  <cols>
    <col min="1" max="1" width="53.109375" style="30" customWidth="1"/>
    <col min="2" max="2" width="111" style="30" customWidth="1"/>
    <col min="3" max="4" width="15.21875" style="30" bestFit="1" customWidth="1"/>
    <col min="5" max="5" width="18.21875" style="30" customWidth="1"/>
    <col min="6" max="6" width="9.44140625" style="31" bestFit="1" customWidth="1"/>
    <col min="7" max="7" width="8" style="32" customWidth="1"/>
    <col min="8" max="8" width="16.77734375" style="30" customWidth="1"/>
    <col min="9" max="9" width="18.77734375" style="30" customWidth="1"/>
    <col min="10" max="10" width="13.5546875" style="30" customWidth="1"/>
    <col min="11" max="11" width="15.77734375" style="30" customWidth="1"/>
    <col min="12" max="12" width="16.109375" style="30" customWidth="1"/>
    <col min="13" max="13" width="18.77734375" style="30" customWidth="1"/>
    <col min="14" max="14" width="15" style="6" bestFit="1" customWidth="1"/>
    <col min="15" max="15" width="8.44140625" style="32" customWidth="1"/>
    <col min="16" max="16" width="16.44140625" style="30" customWidth="1"/>
    <col min="17" max="17" width="6.77734375" style="33" bestFit="1" customWidth="1"/>
    <col min="18" max="18" width="8.21875" style="33" customWidth="1"/>
    <col min="19" max="19" width="6.77734375" style="33" bestFit="1" customWidth="1"/>
    <col min="20" max="20" width="12.5546875" style="30" customWidth="1"/>
    <col min="21" max="21" width="12.109375" style="30" bestFit="1" customWidth="1"/>
    <col min="22" max="16384" width="11.5546875" style="30"/>
  </cols>
  <sheetData>
    <row r="1" spans="1:21" s="36" customFormat="1" ht="21.75" customHeight="1" thickTop="1">
      <c r="A1" s="71"/>
      <c r="B1" s="72"/>
      <c r="C1" s="72"/>
      <c r="D1" s="72"/>
      <c r="E1" s="72"/>
      <c r="F1" s="73"/>
      <c r="G1" s="43"/>
      <c r="H1" s="74"/>
      <c r="I1" s="75"/>
      <c r="J1" s="76"/>
      <c r="K1" s="76"/>
      <c r="L1" s="76"/>
      <c r="M1" s="76"/>
      <c r="N1" s="77"/>
      <c r="O1" s="78"/>
      <c r="P1" s="35"/>
      <c r="Q1" s="79"/>
      <c r="R1" s="79"/>
      <c r="S1" s="79"/>
      <c r="U1" s="37"/>
    </row>
    <row r="2" spans="1:21" s="36" customFormat="1" ht="21.75" customHeight="1">
      <c r="A2" s="34" t="s">
        <v>61</v>
      </c>
      <c r="B2" s="72"/>
      <c r="C2" s="72"/>
      <c r="D2" s="72"/>
      <c r="E2" s="72"/>
      <c r="F2" s="73"/>
      <c r="G2" s="43"/>
      <c r="H2" s="74"/>
      <c r="I2" s="76"/>
      <c r="J2" s="76"/>
      <c r="K2" s="76"/>
      <c r="L2" s="76"/>
      <c r="M2" s="76"/>
      <c r="N2" s="77"/>
      <c r="O2" s="78"/>
      <c r="P2" s="35"/>
      <c r="Q2" s="79"/>
      <c r="R2" s="79"/>
      <c r="S2" s="79"/>
      <c r="U2" s="37"/>
    </row>
    <row r="3" spans="1:21" s="36" customFormat="1" ht="21.75" customHeight="1">
      <c r="A3" s="53" t="s">
        <v>112</v>
      </c>
      <c r="B3" s="72"/>
      <c r="C3" s="72"/>
      <c r="D3" s="72"/>
      <c r="E3" s="72"/>
      <c r="F3" s="73"/>
      <c r="G3" s="43"/>
      <c r="H3" s="74"/>
      <c r="I3" s="76"/>
      <c r="J3" s="76"/>
      <c r="K3" s="76"/>
      <c r="L3" s="76"/>
      <c r="M3" s="76"/>
      <c r="N3" s="77"/>
      <c r="O3" s="78"/>
      <c r="P3" s="35"/>
      <c r="Q3" s="79"/>
      <c r="R3" s="79"/>
      <c r="S3" s="79"/>
      <c r="U3" s="37"/>
    </row>
    <row r="4" spans="1:21" s="36" customFormat="1" ht="21.75" customHeight="1">
      <c r="A4" s="71"/>
      <c r="B4" s="72"/>
      <c r="C4" s="72"/>
      <c r="D4" s="72"/>
      <c r="E4" s="72"/>
      <c r="F4" s="73"/>
      <c r="G4" s="43"/>
      <c r="H4" s="74"/>
      <c r="I4" s="76"/>
      <c r="J4" s="76"/>
      <c r="K4" s="76"/>
      <c r="L4" s="76"/>
      <c r="M4" s="76"/>
      <c r="N4" s="77"/>
      <c r="O4" s="78"/>
      <c r="P4" s="35"/>
      <c r="Q4" s="79"/>
      <c r="R4" s="79"/>
      <c r="S4" s="79"/>
      <c r="U4" s="37"/>
    </row>
    <row r="5" spans="1:21" s="36" customFormat="1" ht="21.75" customHeight="1">
      <c r="A5" s="104" t="s">
        <v>9</v>
      </c>
      <c r="B5" s="72"/>
      <c r="C5" s="72"/>
      <c r="D5" s="72"/>
      <c r="E5" s="72"/>
      <c r="F5" s="73"/>
      <c r="G5" s="43"/>
      <c r="H5" s="74"/>
      <c r="I5" s="76"/>
      <c r="J5" s="76"/>
      <c r="K5" s="76"/>
      <c r="L5" s="76"/>
      <c r="M5" s="76"/>
      <c r="N5" s="77"/>
      <c r="O5" s="78"/>
      <c r="P5" s="35"/>
      <c r="Q5" s="79"/>
      <c r="R5" s="79"/>
      <c r="S5" s="79"/>
      <c r="U5" s="37"/>
    </row>
    <row r="6" spans="1:21" ht="21.75" customHeight="1">
      <c r="A6" s="105" t="s">
        <v>12</v>
      </c>
      <c r="B6" s="53" t="s">
        <v>164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106"/>
      <c r="R6" s="106"/>
      <c r="S6" s="106"/>
    </row>
    <row r="7" spans="1:21" ht="21.75" customHeight="1">
      <c r="A7" s="54" t="s">
        <v>114</v>
      </c>
      <c r="B7" s="53" t="s">
        <v>113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106"/>
      <c r="R7" s="106"/>
      <c r="S7" s="106"/>
    </row>
    <row r="8" spans="1:21" ht="21.75" customHeight="1">
      <c r="A8" s="35"/>
      <c r="B8" s="53" t="s">
        <v>165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106"/>
      <c r="R8" s="106"/>
      <c r="S8" s="106"/>
    </row>
    <row r="9" spans="1:21" ht="21.75" customHeight="1">
      <c r="A9" s="35"/>
      <c r="B9" s="53" t="s">
        <v>166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106"/>
      <c r="R9" s="106"/>
      <c r="S9" s="106"/>
    </row>
    <row r="10" spans="1:21" ht="21.75" customHeight="1">
      <c r="A10" s="35"/>
      <c r="B10" s="103" t="s">
        <v>115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</row>
    <row r="11" spans="1:21" ht="21.75" customHeight="1">
      <c r="A11" s="35"/>
      <c r="B11" s="10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</row>
    <row r="12" spans="1:21" ht="21.75" customHeight="1">
      <c r="A12" s="105" t="s">
        <v>71</v>
      </c>
      <c r="B12" s="53" t="s">
        <v>167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106"/>
      <c r="R12" s="106"/>
      <c r="S12" s="106"/>
    </row>
    <row r="13" spans="1:21" ht="21.75" customHeight="1">
      <c r="A13" s="54" t="s">
        <v>114</v>
      </c>
      <c r="B13" s="53" t="s">
        <v>116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106"/>
      <c r="R13" s="106"/>
      <c r="S13" s="106"/>
    </row>
    <row r="14" spans="1:21" ht="21.75" customHeight="1">
      <c r="A14" s="35"/>
      <c r="B14" s="53" t="s">
        <v>168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106"/>
      <c r="R14" s="106"/>
      <c r="S14" s="106"/>
    </row>
    <row r="15" spans="1:21" ht="21.75" customHeight="1">
      <c r="A15" s="35"/>
      <c r="B15" s="53" t="s">
        <v>169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106"/>
      <c r="R15" s="106"/>
      <c r="S15" s="106"/>
    </row>
    <row r="16" spans="1:21" ht="21.75" customHeight="1">
      <c r="A16" s="35"/>
      <c r="B16" s="103" t="s">
        <v>115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</row>
    <row r="17" spans="1:19" ht="21.75" customHeight="1">
      <c r="A17" s="35"/>
      <c r="B17" s="10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</row>
    <row r="18" spans="1:19" ht="21.75" customHeight="1">
      <c r="A18" s="105" t="s">
        <v>72</v>
      </c>
      <c r="B18" s="53" t="s">
        <v>273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</row>
    <row r="19" spans="1:19" ht="21.75" customHeight="1">
      <c r="A19" s="54" t="s">
        <v>120</v>
      </c>
      <c r="B19" s="53" t="s">
        <v>170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</row>
    <row r="20" spans="1:19" ht="21.75" customHeight="1">
      <c r="A20" s="54" t="s">
        <v>121</v>
      </c>
      <c r="B20" s="53" t="s">
        <v>171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</row>
    <row r="21" spans="1:19" ht="21.75" customHeight="1">
      <c r="A21" s="35"/>
      <c r="B21" s="53" t="s">
        <v>274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</row>
    <row r="22" spans="1:19" ht="21.75" customHeight="1">
      <c r="A22" s="35"/>
      <c r="B22" s="103" t="s">
        <v>115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</row>
    <row r="23" spans="1:19" ht="21.75" customHeight="1">
      <c r="A23" s="35"/>
      <c r="B23" s="10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</row>
    <row r="24" spans="1:19" ht="21.75" customHeight="1">
      <c r="A24" s="105" t="s">
        <v>17</v>
      </c>
      <c r="B24" s="53" t="s">
        <v>275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</row>
    <row r="25" spans="1:19" ht="21.75" customHeight="1">
      <c r="A25" s="54" t="s">
        <v>120</v>
      </c>
      <c r="B25" s="53" t="s">
        <v>122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</row>
    <row r="26" spans="1:19" ht="21.75" customHeight="1">
      <c r="A26" s="54" t="s">
        <v>121</v>
      </c>
      <c r="B26" s="53" t="s">
        <v>172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</row>
    <row r="27" spans="1:19" ht="21.75" customHeight="1">
      <c r="A27" s="35"/>
      <c r="B27" s="53" t="s">
        <v>276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</row>
    <row r="28" spans="1:19" ht="21.75" customHeight="1">
      <c r="A28" s="35"/>
      <c r="B28" s="103" t="s">
        <v>115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</row>
    <row r="29" spans="1:19" ht="21.75" customHeight="1">
      <c r="A29" s="35"/>
      <c r="B29" s="10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</row>
    <row r="30" spans="1:19" ht="21.75" customHeight="1">
      <c r="A30" s="35"/>
      <c r="B30" s="10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</row>
    <row r="31" spans="1:19" ht="21.75" customHeight="1">
      <c r="A31" s="35"/>
      <c r="B31" s="10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</row>
    <row r="32" spans="1:19" ht="21.75" customHeight="1">
      <c r="A32" s="105" t="s">
        <v>271</v>
      </c>
      <c r="B32" s="53" t="s">
        <v>280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</row>
    <row r="33" spans="1:19" ht="21.75" customHeight="1">
      <c r="A33" s="54" t="s">
        <v>120</v>
      </c>
      <c r="B33" s="53" t="s">
        <v>279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</row>
    <row r="34" spans="1:19" ht="21.75" customHeight="1">
      <c r="A34" s="54" t="s">
        <v>121</v>
      </c>
      <c r="B34" s="53" t="s">
        <v>281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</row>
    <row r="35" spans="1:19" ht="21.75" customHeight="1">
      <c r="A35" s="35"/>
      <c r="B35" s="53" t="s">
        <v>282</v>
      </c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</row>
    <row r="36" spans="1:19" ht="21.75" customHeight="1">
      <c r="A36" s="35"/>
      <c r="B36" s="103" t="s">
        <v>115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</row>
    <row r="37" spans="1:19" ht="21.75" customHeight="1">
      <c r="A37" s="35"/>
      <c r="B37" s="10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</row>
    <row r="38" spans="1:19" ht="21.75" customHeight="1">
      <c r="A38" s="105" t="s">
        <v>18</v>
      </c>
      <c r="B38" s="53" t="s">
        <v>173</v>
      </c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</row>
    <row r="39" spans="1:19" ht="21.75" customHeight="1">
      <c r="A39" s="54" t="s">
        <v>120</v>
      </c>
      <c r="B39" s="53" t="s">
        <v>290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</row>
    <row r="40" spans="1:19" ht="21.75" customHeight="1">
      <c r="A40" s="54" t="s">
        <v>121</v>
      </c>
      <c r="B40" s="53" t="s">
        <v>174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</row>
    <row r="41" spans="1:19" ht="21.75" customHeight="1">
      <c r="A41" s="35"/>
      <c r="B41" s="53" t="s">
        <v>175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</row>
    <row r="42" spans="1:19" ht="21.75" customHeight="1">
      <c r="A42" s="35"/>
      <c r="B42" s="103" t="s">
        <v>115</v>
      </c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</row>
    <row r="43" spans="1:19" ht="21.75" customHeight="1">
      <c r="A43" s="35"/>
      <c r="B43" s="10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</row>
    <row r="44" spans="1:19" ht="21.75" customHeight="1">
      <c r="A44" s="105" t="s">
        <v>117</v>
      </c>
      <c r="B44" s="53" t="s">
        <v>277</v>
      </c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</row>
    <row r="45" spans="1:19" ht="21.75" customHeight="1">
      <c r="A45" s="54" t="s">
        <v>118</v>
      </c>
      <c r="B45" s="53" t="s">
        <v>123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</row>
    <row r="46" spans="1:19" ht="21.75" customHeight="1">
      <c r="A46" s="54" t="s">
        <v>124</v>
      </c>
      <c r="B46" s="53" t="s">
        <v>176</v>
      </c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</row>
    <row r="47" spans="1:19" ht="21.75" customHeight="1">
      <c r="A47" s="54" t="s">
        <v>125</v>
      </c>
      <c r="B47" s="53" t="s">
        <v>278</v>
      </c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</row>
    <row r="48" spans="1:19" ht="21.75" customHeight="1">
      <c r="A48" s="107"/>
      <c r="B48" s="103" t="s">
        <v>115</v>
      </c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</row>
    <row r="49" spans="1:19" ht="21.75" customHeight="1">
      <c r="A49" s="35"/>
      <c r="B49" s="10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</row>
    <row r="50" spans="1:19" ht="21.75" customHeight="1">
      <c r="A50" s="105" t="s">
        <v>79</v>
      </c>
      <c r="B50" s="53" t="s">
        <v>177</v>
      </c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</row>
    <row r="51" spans="1:19" ht="21.75" customHeight="1">
      <c r="A51" s="54" t="s">
        <v>126</v>
      </c>
      <c r="B51" s="53" t="s">
        <v>128</v>
      </c>
    </row>
    <row r="52" spans="1:19" ht="21.75" customHeight="1">
      <c r="A52" s="54"/>
      <c r="B52" s="53" t="s">
        <v>178</v>
      </c>
    </row>
    <row r="53" spans="1:19" ht="21.75" customHeight="1">
      <c r="A53" s="35"/>
      <c r="B53" s="53" t="s">
        <v>179</v>
      </c>
    </row>
    <row r="54" spans="1:19" ht="21.75" customHeight="1">
      <c r="A54" s="35"/>
      <c r="B54" s="103" t="s">
        <v>127</v>
      </c>
    </row>
    <row r="55" spans="1:19" ht="21.75" customHeight="1">
      <c r="A55" s="35"/>
    </row>
    <row r="56" spans="1:19" ht="21.75" customHeight="1">
      <c r="A56" s="105" t="s">
        <v>82</v>
      </c>
      <c r="B56" s="53" t="s">
        <v>180</v>
      </c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</row>
    <row r="57" spans="1:19" ht="21.75" customHeight="1">
      <c r="A57" s="54" t="s">
        <v>126</v>
      </c>
      <c r="B57" s="53" t="s">
        <v>129</v>
      </c>
    </row>
    <row r="58" spans="1:19" ht="21.75" customHeight="1">
      <c r="A58" s="54"/>
      <c r="B58" s="53" t="s">
        <v>181</v>
      </c>
    </row>
    <row r="59" spans="1:19" ht="21.75" customHeight="1">
      <c r="A59" s="35"/>
      <c r="B59" s="53" t="s">
        <v>182</v>
      </c>
    </row>
    <row r="60" spans="1:19" ht="21.75" customHeight="1">
      <c r="A60" s="35"/>
      <c r="B60" s="103" t="s">
        <v>115</v>
      </c>
    </row>
    <row r="61" spans="1:19" ht="21.75" customHeight="1">
      <c r="A61" s="35"/>
      <c r="B61" s="103"/>
    </row>
    <row r="62" spans="1:19" ht="21.75" customHeight="1">
      <c r="A62" s="112" t="s">
        <v>130</v>
      </c>
      <c r="B62" s="53" t="s">
        <v>183</v>
      </c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106"/>
      <c r="R62" s="106"/>
      <c r="S62" s="106"/>
    </row>
    <row r="63" spans="1:19" ht="21.75" customHeight="1">
      <c r="A63" s="112" t="s">
        <v>132</v>
      </c>
      <c r="B63" s="53" t="s">
        <v>131</v>
      </c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106"/>
      <c r="R63" s="106"/>
      <c r="S63" s="106"/>
    </row>
    <row r="64" spans="1:19" ht="21.75" customHeight="1">
      <c r="A64" s="54" t="s">
        <v>291</v>
      </c>
      <c r="B64" s="53" t="s">
        <v>184</v>
      </c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106"/>
      <c r="R64" s="106"/>
      <c r="S64" s="106"/>
    </row>
    <row r="65" spans="1:19" ht="21.75" customHeight="1">
      <c r="A65" s="105"/>
      <c r="B65" s="53" t="s">
        <v>185</v>
      </c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106"/>
      <c r="R65" s="106"/>
      <c r="S65" s="106"/>
    </row>
    <row r="66" spans="1:19" ht="21.75" customHeight="1">
      <c r="A66" s="105"/>
      <c r="B66" s="103" t="s">
        <v>115</v>
      </c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</row>
    <row r="67" spans="1:19" ht="21.75" customHeight="1">
      <c r="A67" s="54"/>
    </row>
    <row r="68" spans="1:19" ht="21.75" customHeight="1">
      <c r="A68" s="112" t="s">
        <v>283</v>
      </c>
      <c r="B68" s="53" t="s">
        <v>285</v>
      </c>
    </row>
    <row r="69" spans="1:19" ht="21.75" customHeight="1">
      <c r="A69" s="112" t="s">
        <v>132</v>
      </c>
      <c r="B69" s="53" t="s">
        <v>284</v>
      </c>
    </row>
    <row r="70" spans="1:19" ht="21.75" customHeight="1">
      <c r="A70" s="54" t="s">
        <v>291</v>
      </c>
      <c r="B70" s="53" t="s">
        <v>286</v>
      </c>
    </row>
    <row r="71" spans="1:19" ht="21.75" customHeight="1">
      <c r="A71" s="105"/>
      <c r="B71" s="53" t="s">
        <v>287</v>
      </c>
    </row>
    <row r="72" spans="1:19" ht="21.75" customHeight="1">
      <c r="A72" s="105"/>
      <c r="B72" s="103" t="s">
        <v>115</v>
      </c>
    </row>
    <row r="73" spans="1:19" ht="21.75" customHeight="1">
      <c r="A73" s="54"/>
    </row>
    <row r="74" spans="1:19" ht="21.75" customHeight="1">
      <c r="A74" s="112" t="s">
        <v>87</v>
      </c>
      <c r="B74" s="53" t="s">
        <v>187</v>
      </c>
    </row>
    <row r="75" spans="1:19" ht="21.75" customHeight="1">
      <c r="A75" s="54" t="s">
        <v>134</v>
      </c>
      <c r="B75" s="53" t="s">
        <v>186</v>
      </c>
    </row>
    <row r="76" spans="1:19" ht="21.75" customHeight="1">
      <c r="B76" s="53" t="s">
        <v>188</v>
      </c>
    </row>
    <row r="77" spans="1:19" ht="21.75" customHeight="1">
      <c r="A77" s="105"/>
      <c r="B77" s="53" t="s">
        <v>189</v>
      </c>
    </row>
    <row r="78" spans="1:19" ht="21.75" customHeight="1">
      <c r="A78" s="105"/>
      <c r="B78" s="103" t="s">
        <v>115</v>
      </c>
    </row>
    <row r="79" spans="1:19" ht="21.75" customHeight="1">
      <c r="A79" s="54"/>
    </row>
    <row r="80" spans="1:19" ht="21.75" customHeight="1">
      <c r="A80" s="105" t="s">
        <v>23</v>
      </c>
      <c r="B80" s="53" t="s">
        <v>190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106"/>
      <c r="R80" s="106"/>
      <c r="S80" s="106"/>
    </row>
    <row r="81" spans="1:19" ht="21.75" customHeight="1">
      <c r="A81" s="54" t="s">
        <v>134</v>
      </c>
      <c r="B81" s="53" t="s">
        <v>133</v>
      </c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106"/>
      <c r="R81" s="106"/>
      <c r="S81" s="106"/>
    </row>
    <row r="82" spans="1:19" ht="21.75" customHeight="1">
      <c r="A82" s="35"/>
      <c r="B82" s="53" t="s">
        <v>191</v>
      </c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106"/>
      <c r="R82" s="106"/>
      <c r="S82" s="106"/>
    </row>
    <row r="83" spans="1:19" ht="21.75" customHeight="1">
      <c r="A83" s="35"/>
      <c r="B83" s="53" t="s">
        <v>192</v>
      </c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106"/>
      <c r="R83" s="106"/>
      <c r="S83" s="106"/>
    </row>
    <row r="84" spans="1:19" ht="21.75" customHeight="1">
      <c r="A84" s="35"/>
      <c r="B84" s="103" t="s">
        <v>127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</row>
    <row r="85" spans="1:19" ht="21.75" customHeight="1">
      <c r="A85" s="108" t="s">
        <v>24</v>
      </c>
    </row>
    <row r="86" spans="1:19" ht="21.75" customHeight="1">
      <c r="A86" s="109" t="s">
        <v>26</v>
      </c>
      <c r="B86" s="53" t="s">
        <v>268</v>
      </c>
    </row>
    <row r="87" spans="1:19" ht="21.75" customHeight="1">
      <c r="A87" s="109" t="s">
        <v>193</v>
      </c>
      <c r="B87" s="53" t="s">
        <v>194</v>
      </c>
    </row>
    <row r="88" spans="1:19" ht="21.75" customHeight="1">
      <c r="B88" s="53" t="s">
        <v>269</v>
      </c>
    </row>
    <row r="89" spans="1:19" ht="21.75" customHeight="1">
      <c r="B89" s="53" t="s">
        <v>270</v>
      </c>
    </row>
    <row r="90" spans="1:19" ht="21.75" customHeight="1">
      <c r="B90" s="103" t="s">
        <v>115</v>
      </c>
    </row>
    <row r="91" spans="1:19" ht="21.45" customHeight="1">
      <c r="B91" s="103"/>
    </row>
    <row r="92" spans="1:19" ht="21.75" customHeight="1">
      <c r="A92" s="109" t="s">
        <v>135</v>
      </c>
      <c r="B92" s="53" t="s">
        <v>195</v>
      </c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106"/>
      <c r="R92" s="106"/>
      <c r="S92" s="106"/>
    </row>
    <row r="93" spans="1:19" ht="21.75" customHeight="1">
      <c r="A93" s="109" t="s">
        <v>136</v>
      </c>
      <c r="B93" s="53" t="s">
        <v>196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106"/>
      <c r="R93" s="106"/>
      <c r="S93" s="106"/>
    </row>
    <row r="94" spans="1:19" ht="21.75" customHeight="1">
      <c r="B94" s="53" t="s">
        <v>197</v>
      </c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106"/>
      <c r="R94" s="106"/>
      <c r="S94" s="106"/>
    </row>
    <row r="95" spans="1:19" ht="21.75" customHeight="1">
      <c r="B95" s="53" t="s">
        <v>198</v>
      </c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106"/>
      <c r="R95" s="106"/>
      <c r="S95" s="106"/>
    </row>
    <row r="96" spans="1:19" ht="21.75" customHeight="1">
      <c r="B96" s="103" t="s">
        <v>115</v>
      </c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</row>
    <row r="97" spans="1:19" ht="21.75" customHeight="1">
      <c r="B97" s="10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</row>
    <row r="98" spans="1:19" ht="21.75" customHeight="1">
      <c r="A98" s="109" t="s">
        <v>94</v>
      </c>
      <c r="B98" s="53" t="s">
        <v>200</v>
      </c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</row>
    <row r="99" spans="1:19" ht="21.75" customHeight="1">
      <c r="A99" s="109" t="s">
        <v>138</v>
      </c>
      <c r="B99" s="53" t="s">
        <v>199</v>
      </c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</row>
    <row r="100" spans="1:19" ht="21.75" customHeight="1">
      <c r="A100" s="109"/>
      <c r="B100" s="53" t="s">
        <v>201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</row>
    <row r="101" spans="1:19" ht="21.75" customHeight="1">
      <c r="A101" s="109"/>
      <c r="B101" s="53" t="s">
        <v>202</v>
      </c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</row>
    <row r="102" spans="1:19" ht="21.75" customHeight="1">
      <c r="A102" s="109"/>
      <c r="B102" s="103" t="s">
        <v>115</v>
      </c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</row>
    <row r="103" spans="1:19" ht="21.75" customHeight="1">
      <c r="B103" s="10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</row>
    <row r="104" spans="1:19" ht="21.75" customHeight="1">
      <c r="A104" s="109" t="s">
        <v>95</v>
      </c>
      <c r="B104" s="53" t="s">
        <v>203</v>
      </c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</row>
    <row r="105" spans="1:19" ht="21.75" customHeight="1">
      <c r="A105" s="109" t="s">
        <v>138</v>
      </c>
      <c r="B105" s="53" t="s">
        <v>204</v>
      </c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</row>
    <row r="106" spans="1:19" ht="21.75" customHeight="1">
      <c r="A106" s="109"/>
      <c r="B106" s="53" t="s">
        <v>205</v>
      </c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</row>
    <row r="107" spans="1:19" ht="21.75" customHeight="1">
      <c r="A107" s="109"/>
      <c r="B107" s="53" t="s">
        <v>206</v>
      </c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</row>
    <row r="108" spans="1:19" ht="21.75" customHeight="1">
      <c r="A108" s="109"/>
      <c r="B108" s="103" t="s">
        <v>115</v>
      </c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</row>
    <row r="109" spans="1:19" ht="21.75" customHeight="1">
      <c r="B109" s="10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</row>
    <row r="110" spans="1:19" ht="21.75" customHeight="1">
      <c r="A110" s="109" t="s">
        <v>96</v>
      </c>
      <c r="B110" s="53" t="s">
        <v>207</v>
      </c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</row>
    <row r="111" spans="1:19" ht="21.75" customHeight="1">
      <c r="A111" s="109" t="s">
        <v>138</v>
      </c>
      <c r="B111" s="53" t="s">
        <v>137</v>
      </c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</row>
    <row r="112" spans="1:19" ht="21.75" customHeight="1">
      <c r="A112" s="109"/>
      <c r="B112" s="53" t="s">
        <v>208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</row>
    <row r="113" spans="1:19" ht="21.75" customHeight="1">
      <c r="A113" s="109"/>
      <c r="B113" s="53" t="s">
        <v>209</v>
      </c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</row>
    <row r="114" spans="1:19" ht="21.75" customHeight="1">
      <c r="A114" s="109"/>
      <c r="B114" s="103" t="s">
        <v>115</v>
      </c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</row>
    <row r="115" spans="1:19" ht="21.75" customHeight="1">
      <c r="B115" s="10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</row>
    <row r="116" spans="1:19" ht="21.75" customHeight="1">
      <c r="A116" s="109" t="s">
        <v>97</v>
      </c>
      <c r="B116" s="53" t="s">
        <v>210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</row>
    <row r="117" spans="1:19" ht="21.75" customHeight="1">
      <c r="A117" s="109" t="s">
        <v>138</v>
      </c>
      <c r="B117" s="53" t="s">
        <v>139</v>
      </c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</row>
    <row r="118" spans="1:19" ht="21.75" customHeight="1">
      <c r="A118" s="109"/>
      <c r="B118" s="53" t="s">
        <v>211</v>
      </c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</row>
    <row r="119" spans="1:19" ht="21.75" customHeight="1">
      <c r="A119" s="109"/>
      <c r="B119" s="53" t="s">
        <v>212</v>
      </c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</row>
    <row r="120" spans="1:19" ht="21.75" customHeight="1">
      <c r="A120" s="109"/>
      <c r="B120" s="103" t="s">
        <v>115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</row>
    <row r="121" spans="1:19" ht="21.75" customHeight="1">
      <c r="A121" s="109"/>
      <c r="B121" s="10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</row>
    <row r="122" spans="1:19" ht="21.75" customHeight="1">
      <c r="A122" s="109" t="s">
        <v>98</v>
      </c>
      <c r="B122" s="53" t="s">
        <v>214</v>
      </c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</row>
    <row r="123" spans="1:19" ht="21.75" customHeight="1">
      <c r="A123" s="109" t="s">
        <v>138</v>
      </c>
      <c r="B123" s="53" t="s">
        <v>213</v>
      </c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</row>
    <row r="124" spans="1:19" ht="21.75" customHeight="1">
      <c r="A124" s="109"/>
      <c r="B124" s="53" t="s">
        <v>215</v>
      </c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</row>
    <row r="125" spans="1:19" ht="21.75" customHeight="1">
      <c r="A125" s="109"/>
      <c r="B125" s="53" t="s">
        <v>216</v>
      </c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</row>
    <row r="126" spans="1:19" ht="21.75" customHeight="1">
      <c r="A126" s="109"/>
      <c r="B126" s="103" t="s">
        <v>115</v>
      </c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</row>
    <row r="127" spans="1:19" ht="18.75" customHeight="1">
      <c r="A127" s="35"/>
    </row>
    <row r="128" spans="1:19" ht="21.75" customHeight="1">
      <c r="A128" s="109" t="s">
        <v>34</v>
      </c>
      <c r="B128" s="53" t="s">
        <v>217</v>
      </c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106"/>
      <c r="R128" s="106"/>
      <c r="S128" s="106"/>
    </row>
    <row r="129" spans="1:19" ht="21.75" customHeight="1">
      <c r="A129" s="109" t="s">
        <v>140</v>
      </c>
      <c r="B129" s="53" t="s">
        <v>141</v>
      </c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106"/>
      <c r="R129" s="106"/>
      <c r="S129" s="106"/>
    </row>
    <row r="130" spans="1:19" ht="21.75" customHeight="1">
      <c r="A130" s="35"/>
      <c r="B130" s="53" t="s">
        <v>218</v>
      </c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106"/>
      <c r="R130" s="106"/>
      <c r="S130" s="106"/>
    </row>
    <row r="131" spans="1:19" ht="21.75" customHeight="1">
      <c r="A131" s="35"/>
      <c r="B131" s="53" t="s">
        <v>219</v>
      </c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106"/>
      <c r="R131" s="106"/>
      <c r="S131" s="106"/>
    </row>
    <row r="132" spans="1:19" ht="21.75" customHeight="1">
      <c r="A132" s="35"/>
      <c r="B132" s="103" t="s">
        <v>115</v>
      </c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</row>
    <row r="133" spans="1:19" ht="21.75" customHeight="1">
      <c r="A133" s="35"/>
      <c r="B133" s="10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</row>
    <row r="134" spans="1:19" ht="21.75" customHeight="1">
      <c r="A134" s="109" t="s">
        <v>99</v>
      </c>
      <c r="B134" s="53" t="s">
        <v>220</v>
      </c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106"/>
      <c r="R134" s="106"/>
      <c r="S134" s="106"/>
    </row>
    <row r="135" spans="1:19" ht="21.75" customHeight="1">
      <c r="A135" s="109" t="s">
        <v>140</v>
      </c>
      <c r="B135" s="53" t="s">
        <v>142</v>
      </c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106"/>
      <c r="R135" s="106"/>
      <c r="S135" s="106"/>
    </row>
    <row r="136" spans="1:19" ht="21.75" customHeight="1">
      <c r="A136" s="35"/>
      <c r="B136" s="53" t="s">
        <v>221</v>
      </c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106"/>
      <c r="R136" s="106"/>
      <c r="S136" s="106"/>
    </row>
    <row r="137" spans="1:19" ht="21.75" customHeight="1">
      <c r="A137" s="35"/>
      <c r="B137" s="53" t="s">
        <v>222</v>
      </c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106"/>
      <c r="R137" s="106"/>
      <c r="S137" s="106"/>
    </row>
    <row r="138" spans="1:19" ht="21.75" customHeight="1">
      <c r="A138" s="35"/>
      <c r="B138" s="103" t="s">
        <v>115</v>
      </c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</row>
    <row r="139" spans="1:19" ht="21.75" customHeight="1">
      <c r="A139" s="35"/>
      <c r="B139" s="10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</row>
    <row r="140" spans="1:19" ht="21.75" customHeight="1">
      <c r="A140" s="109" t="s">
        <v>100</v>
      </c>
      <c r="B140" s="53" t="s">
        <v>223</v>
      </c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106"/>
      <c r="R140" s="106"/>
      <c r="S140" s="106"/>
    </row>
    <row r="141" spans="1:19" ht="21.75" customHeight="1">
      <c r="A141" s="54" t="s">
        <v>143</v>
      </c>
      <c r="B141" s="53" t="s">
        <v>144</v>
      </c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106"/>
      <c r="R141" s="106"/>
      <c r="S141" s="106"/>
    </row>
    <row r="142" spans="1:19" ht="21.75" customHeight="1">
      <c r="A142" s="35"/>
      <c r="B142" s="53" t="s">
        <v>224</v>
      </c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106"/>
      <c r="R142" s="106"/>
      <c r="S142" s="106"/>
    </row>
    <row r="143" spans="1:19" ht="21.75" customHeight="1">
      <c r="A143" s="35"/>
      <c r="B143" s="53" t="s">
        <v>225</v>
      </c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106"/>
      <c r="R143" s="106"/>
      <c r="S143" s="106"/>
    </row>
    <row r="144" spans="1:19" ht="21.75" customHeight="1">
      <c r="A144" s="35"/>
      <c r="B144" s="103" t="s">
        <v>115</v>
      </c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</row>
    <row r="145" spans="1:19" ht="21.75" customHeight="1">
      <c r="A145" s="35"/>
      <c r="B145" s="10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</row>
    <row r="146" spans="1:19" ht="21.75" customHeight="1">
      <c r="A146" s="109" t="s">
        <v>37</v>
      </c>
      <c r="B146" s="53" t="s">
        <v>226</v>
      </c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</row>
    <row r="147" spans="1:19" ht="21.75" customHeight="1">
      <c r="A147" s="54" t="s">
        <v>143</v>
      </c>
      <c r="B147" s="53" t="s">
        <v>227</v>
      </c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</row>
    <row r="148" spans="1:19" ht="21.75" customHeight="1">
      <c r="A148" s="35"/>
      <c r="B148" s="53" t="s">
        <v>228</v>
      </c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</row>
    <row r="149" spans="1:19" ht="21.75" customHeight="1">
      <c r="A149" s="35"/>
      <c r="B149" s="53" t="s">
        <v>229</v>
      </c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</row>
    <row r="150" spans="1:19" ht="21.75" customHeight="1">
      <c r="A150" s="35"/>
      <c r="B150" s="103" t="s">
        <v>115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</row>
    <row r="151" spans="1:19" ht="21.75" customHeight="1">
      <c r="A151" s="35"/>
      <c r="B151" s="10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</row>
    <row r="152" spans="1:19" ht="21.75" customHeight="1">
      <c r="A152" s="109" t="s">
        <v>101</v>
      </c>
      <c r="B152" s="53" t="s">
        <v>230</v>
      </c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106"/>
      <c r="R152" s="106"/>
      <c r="S152" s="106"/>
    </row>
    <row r="153" spans="1:19" ht="21.75" customHeight="1">
      <c r="A153" s="54" t="s">
        <v>146</v>
      </c>
      <c r="B153" s="53" t="s">
        <v>145</v>
      </c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106"/>
      <c r="R153" s="106"/>
      <c r="S153" s="106"/>
    </row>
    <row r="154" spans="1:19" ht="21.75" customHeight="1">
      <c r="A154" s="109"/>
      <c r="B154" s="53" t="s">
        <v>231</v>
      </c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106"/>
      <c r="R154" s="106"/>
      <c r="S154" s="106"/>
    </row>
    <row r="155" spans="1:19" ht="21.75" customHeight="1">
      <c r="A155" s="109"/>
      <c r="B155" s="53" t="s">
        <v>232</v>
      </c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106"/>
      <c r="R155" s="106"/>
      <c r="S155" s="106"/>
    </row>
    <row r="156" spans="1:19" ht="21.75" customHeight="1">
      <c r="A156" s="109"/>
      <c r="B156" s="103" t="s">
        <v>127</v>
      </c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</row>
    <row r="157" spans="1:19" ht="21.75" customHeight="1">
      <c r="A157" s="109"/>
      <c r="B157" s="10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</row>
    <row r="158" spans="1:19" ht="21.75" customHeight="1">
      <c r="A158" s="109" t="s">
        <v>36</v>
      </c>
      <c r="B158" s="53" t="s">
        <v>233</v>
      </c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</row>
    <row r="159" spans="1:19" ht="21.75" customHeight="1">
      <c r="A159" s="54" t="s">
        <v>146</v>
      </c>
      <c r="B159" s="53" t="s">
        <v>147</v>
      </c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</row>
    <row r="160" spans="1:19" ht="21.75" customHeight="1">
      <c r="A160" s="109"/>
      <c r="B160" s="53" t="s">
        <v>292</v>
      </c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</row>
    <row r="161" spans="1:19" ht="21.75" customHeight="1">
      <c r="A161" s="109"/>
      <c r="B161" s="53" t="s">
        <v>234</v>
      </c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</row>
    <row r="162" spans="1:19" ht="21.75" customHeight="1">
      <c r="A162" s="109"/>
      <c r="B162" s="103" t="s">
        <v>127</v>
      </c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</row>
    <row r="163" spans="1:19" ht="21.75" customHeight="1">
      <c r="A163" s="109"/>
      <c r="B163" s="10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</row>
    <row r="164" spans="1:19" ht="21.75" customHeight="1">
      <c r="A164" s="109" t="s">
        <v>41</v>
      </c>
      <c r="B164" s="53" t="s">
        <v>235</v>
      </c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</row>
    <row r="165" spans="1:19" ht="21.75" customHeight="1">
      <c r="A165" s="54" t="s">
        <v>146</v>
      </c>
      <c r="B165" s="53" t="s">
        <v>236</v>
      </c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</row>
    <row r="166" spans="1:19" ht="21.75" customHeight="1">
      <c r="A166" s="109"/>
      <c r="B166" s="53" t="s">
        <v>237</v>
      </c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</row>
    <row r="167" spans="1:19" ht="21.75" customHeight="1">
      <c r="A167" s="109"/>
      <c r="B167" s="53" t="s">
        <v>238</v>
      </c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</row>
    <row r="168" spans="1:19" ht="21.75" customHeight="1">
      <c r="A168" s="109"/>
      <c r="B168" s="103" t="s">
        <v>127</v>
      </c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</row>
    <row r="169" spans="1:19" ht="21.75" customHeight="1">
      <c r="A169" s="109"/>
      <c r="B169" s="10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</row>
    <row r="170" spans="1:19" ht="21.75" customHeight="1">
      <c r="A170" s="109" t="s">
        <v>102</v>
      </c>
      <c r="B170" s="53" t="s">
        <v>239</v>
      </c>
      <c r="C170" s="49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</row>
    <row r="171" spans="1:19" ht="21.75" customHeight="1">
      <c r="A171" s="54" t="s">
        <v>146</v>
      </c>
      <c r="B171" s="53" t="s">
        <v>294</v>
      </c>
      <c r="C171" s="49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</row>
    <row r="172" spans="1:19" ht="21.75" customHeight="1">
      <c r="A172" s="35"/>
      <c r="B172" s="53" t="s">
        <v>240</v>
      </c>
      <c r="C172" s="49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</row>
    <row r="173" spans="1:19" ht="21.75" customHeight="1">
      <c r="A173" s="35"/>
      <c r="B173" s="53" t="s">
        <v>293</v>
      </c>
      <c r="C173" s="49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</row>
    <row r="174" spans="1:19" ht="21.75" customHeight="1">
      <c r="A174" s="35"/>
      <c r="B174" s="103" t="s">
        <v>127</v>
      </c>
      <c r="C174" s="49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</row>
    <row r="175" spans="1:19" ht="21.75" customHeight="1">
      <c r="A175" s="35"/>
      <c r="B175" s="103"/>
      <c r="C175" s="49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</row>
    <row r="176" spans="1:19" ht="21.75" customHeight="1">
      <c r="A176" s="35"/>
    </row>
    <row r="177" spans="1:2">
      <c r="A177" s="35"/>
      <c r="B177" s="35"/>
    </row>
  </sheetData>
  <pageMargins left="0.31496062992125984" right="0.31496062992125984" top="0.74803149606299213" bottom="0.74803149606299213" header="0.31496062992125984" footer="0.31496062992125984"/>
  <pageSetup scale="75" orientation="landscape" horizontalDpi="0" verticalDpi="0" r:id="rId1"/>
  <colBreaks count="1" manualBreakCount="1">
    <brk id="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23"/>
  <sheetViews>
    <sheetView zoomScale="70" zoomScaleNormal="70" workbookViewId="0">
      <pane xSplit="2" ySplit="7" topLeftCell="L8" activePane="bottomRight" state="frozen"/>
      <selection pane="topRight" activeCell="C1" sqref="C1"/>
      <selection pane="bottomLeft" activeCell="A8" sqref="A8"/>
      <selection pane="bottomRight" sqref="A1:W15"/>
    </sheetView>
  </sheetViews>
  <sheetFormatPr defaultColWidth="9" defaultRowHeight="21"/>
  <cols>
    <col min="1" max="1" width="4" style="30" customWidth="1"/>
    <col min="2" max="2" width="77.109375" style="30" bestFit="1" customWidth="1"/>
    <col min="3" max="3" width="17.44140625" style="30" customWidth="1"/>
    <col min="4" max="4" width="13.109375" style="30" bestFit="1" customWidth="1"/>
    <col min="5" max="5" width="15.44140625" style="30" customWidth="1"/>
    <col min="6" max="6" width="14.77734375" style="30" customWidth="1"/>
    <col min="7" max="7" width="17" style="30" customWidth="1"/>
    <col min="8" max="8" width="11" style="99" bestFit="1" customWidth="1"/>
    <col min="9" max="9" width="9.109375" style="32" bestFit="1" customWidth="1"/>
    <col min="10" max="10" width="15.44140625" style="100" customWidth="1"/>
    <col min="11" max="11" width="17" style="30" customWidth="1"/>
    <col min="12" max="12" width="13.109375" style="30" bestFit="1" customWidth="1"/>
    <col min="13" max="13" width="15.21875" style="30" customWidth="1"/>
    <col min="14" max="14" width="15.77734375" style="30" customWidth="1"/>
    <col min="15" max="15" width="16.77734375" style="30" customWidth="1"/>
    <col min="16" max="16" width="11" style="101" bestFit="1" customWidth="1"/>
    <col min="17" max="17" width="9.109375" style="32" bestFit="1" customWidth="1"/>
    <col min="18" max="18" width="15.109375" style="100" customWidth="1"/>
    <col min="19" max="19" width="5.77734375" style="122" customWidth="1"/>
    <col min="20" max="20" width="6" style="122" customWidth="1"/>
    <col min="21" max="21" width="6.44140625" style="33" customWidth="1"/>
    <col min="22" max="22" width="2.109375" style="32" customWidth="1"/>
    <col min="23" max="23" width="3" style="32" customWidth="1"/>
    <col min="24" max="16384" width="9" style="30"/>
  </cols>
  <sheetData>
    <row r="1" spans="1:23" ht="23.25" customHeight="1">
      <c r="A1" s="128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</row>
    <row r="2" spans="1:23" ht="23.25" customHeight="1">
      <c r="A2" s="128" t="s">
        <v>162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</row>
    <row r="3" spans="1:23" ht="10.050000000000001" customHeight="1">
      <c r="H3" s="31"/>
      <c r="J3" s="30"/>
      <c r="P3" s="6"/>
      <c r="R3" s="30"/>
      <c r="S3" s="33"/>
      <c r="T3" s="33"/>
    </row>
    <row r="4" spans="1:23" ht="23.25" customHeight="1">
      <c r="A4" s="34" t="s">
        <v>105</v>
      </c>
      <c r="H4" s="31"/>
      <c r="I4" s="128"/>
      <c r="J4" s="128"/>
      <c r="P4" s="6"/>
      <c r="Q4" s="137"/>
      <c r="R4" s="137"/>
      <c r="S4" s="113"/>
      <c r="T4" s="138" t="s">
        <v>1</v>
      </c>
      <c r="U4" s="138"/>
    </row>
    <row r="5" spans="1:23" ht="10.050000000000001" customHeight="1">
      <c r="H5" s="31"/>
      <c r="J5" s="30"/>
      <c r="P5" s="6"/>
      <c r="R5" s="30"/>
      <c r="S5" s="33"/>
      <c r="T5" s="33"/>
    </row>
    <row r="6" spans="1:23" s="36" customFormat="1" ht="27.75" customHeight="1">
      <c r="A6" s="133" t="s">
        <v>111</v>
      </c>
      <c r="B6" s="133"/>
      <c r="C6" s="133"/>
      <c r="D6" s="133"/>
      <c r="E6" s="133"/>
      <c r="F6" s="133"/>
      <c r="G6" s="133"/>
      <c r="H6" s="133"/>
      <c r="I6" s="133"/>
      <c r="J6" s="133"/>
      <c r="K6" s="133" t="s">
        <v>241</v>
      </c>
      <c r="L6" s="133"/>
      <c r="M6" s="133"/>
      <c r="N6" s="133"/>
      <c r="O6" s="133"/>
      <c r="P6" s="133"/>
      <c r="Q6" s="133"/>
      <c r="R6" s="133"/>
      <c r="S6" s="123" t="s">
        <v>106</v>
      </c>
      <c r="T6" s="123"/>
      <c r="U6" s="123"/>
      <c r="V6" s="82"/>
      <c r="W6" s="82"/>
    </row>
    <row r="7" spans="1:23" s="86" customFormat="1" ht="147">
      <c r="A7" s="135" t="s">
        <v>42</v>
      </c>
      <c r="B7" s="136"/>
      <c r="C7" s="83" t="s">
        <v>64</v>
      </c>
      <c r="D7" s="38" t="s">
        <v>65</v>
      </c>
      <c r="E7" s="83" t="s">
        <v>2</v>
      </c>
      <c r="F7" s="83" t="s">
        <v>4</v>
      </c>
      <c r="G7" s="83" t="s">
        <v>5</v>
      </c>
      <c r="H7" s="84" t="s">
        <v>6</v>
      </c>
      <c r="I7" s="83" t="s">
        <v>7</v>
      </c>
      <c r="J7" s="85" t="s">
        <v>8</v>
      </c>
      <c r="K7" s="83" t="s">
        <v>107</v>
      </c>
      <c r="L7" s="83" t="s">
        <v>65</v>
      </c>
      <c r="M7" s="83" t="s">
        <v>2</v>
      </c>
      <c r="N7" s="83" t="s">
        <v>4</v>
      </c>
      <c r="O7" s="83" t="s">
        <v>5</v>
      </c>
      <c r="P7" s="84" t="s">
        <v>6</v>
      </c>
      <c r="Q7" s="83" t="s">
        <v>7</v>
      </c>
      <c r="R7" s="85" t="s">
        <v>8</v>
      </c>
      <c r="S7" s="116" t="s">
        <v>108</v>
      </c>
      <c r="T7" s="116" t="s">
        <v>109</v>
      </c>
      <c r="U7" s="117" t="s">
        <v>110</v>
      </c>
    </row>
    <row r="8" spans="1:23" ht="23.25" customHeight="1">
      <c r="A8" s="87" t="s">
        <v>43</v>
      </c>
      <c r="B8" s="23" t="s">
        <v>45</v>
      </c>
      <c r="C8" s="1">
        <v>72500769.950000003</v>
      </c>
      <c r="D8" s="1">
        <v>134917.12</v>
      </c>
      <c r="E8" s="1">
        <v>4383572.0599999996</v>
      </c>
      <c r="F8" s="1">
        <v>2690743.52</v>
      </c>
      <c r="G8" s="27">
        <v>79710002.650000006</v>
      </c>
      <c r="H8" s="24">
        <v>3895</v>
      </c>
      <c r="I8" s="25" t="s">
        <v>11</v>
      </c>
      <c r="J8" s="88">
        <f t="shared" ref="J8:J13" si="0">G8/H8</f>
        <v>20464.699011553275</v>
      </c>
      <c r="K8" s="2">
        <v>68804356.576171711</v>
      </c>
      <c r="L8" s="2">
        <v>118913.30924198993</v>
      </c>
      <c r="M8" s="2">
        <v>3895922.4040274015</v>
      </c>
      <c r="N8" s="2">
        <v>2729106.2255700021</v>
      </c>
      <c r="O8" s="27">
        <v>75548298.515011117</v>
      </c>
      <c r="P8" s="24">
        <v>6088</v>
      </c>
      <c r="Q8" s="25" t="s">
        <v>11</v>
      </c>
      <c r="R8" s="88">
        <v>12409.378862518251</v>
      </c>
      <c r="S8" s="118">
        <f t="shared" ref="S8:T14" si="1">(O8-G8)/G8*100</f>
        <v>-5.2210563249666242</v>
      </c>
      <c r="T8" s="118">
        <f t="shared" si="1"/>
        <v>56.302952503209248</v>
      </c>
      <c r="U8" s="119">
        <f t="shared" ref="U8:U14" si="2">(R8-J8)/J8*100</f>
        <v>-39.36202601605536</v>
      </c>
      <c r="V8" s="89"/>
    </row>
    <row r="9" spans="1:23" ht="23.25" customHeight="1">
      <c r="A9" s="87" t="s">
        <v>44</v>
      </c>
      <c r="B9" s="23" t="s">
        <v>47</v>
      </c>
      <c r="C9" s="1">
        <v>80389342.680000007</v>
      </c>
      <c r="D9" s="1">
        <v>60536.2</v>
      </c>
      <c r="E9" s="1">
        <v>4942963.6500000004</v>
      </c>
      <c r="F9" s="1">
        <v>2394797.41</v>
      </c>
      <c r="G9" s="27">
        <v>87787639.940000013</v>
      </c>
      <c r="H9" s="24">
        <v>3249</v>
      </c>
      <c r="I9" s="25" t="s">
        <v>11</v>
      </c>
      <c r="J9" s="88">
        <f t="shared" si="0"/>
        <v>27019.895333948913</v>
      </c>
      <c r="K9" s="2">
        <v>74836443.491464674</v>
      </c>
      <c r="L9" s="2">
        <v>122133.49979374911</v>
      </c>
      <c r="M9" s="2">
        <v>4297987.9010239653</v>
      </c>
      <c r="N9" s="2">
        <v>2320952.532180001</v>
      </c>
      <c r="O9" s="27">
        <v>81577517.424462393</v>
      </c>
      <c r="P9" s="24">
        <v>4166</v>
      </c>
      <c r="Q9" s="25" t="s">
        <v>11</v>
      </c>
      <c r="R9" s="88">
        <v>19581.737259832549</v>
      </c>
      <c r="S9" s="118">
        <f t="shared" si="1"/>
        <v>-7.0740283253793308</v>
      </c>
      <c r="T9" s="118">
        <f t="shared" si="1"/>
        <v>28.224068944290554</v>
      </c>
      <c r="U9" s="119">
        <f t="shared" si="2"/>
        <v>-27.528448878818395</v>
      </c>
      <c r="V9" s="89"/>
    </row>
    <row r="10" spans="1:23" ht="23.25" customHeight="1">
      <c r="A10" s="87" t="s">
        <v>46</v>
      </c>
      <c r="B10" s="26" t="s">
        <v>50</v>
      </c>
      <c r="C10" s="1">
        <v>101544539.08</v>
      </c>
      <c r="D10" s="1">
        <v>90245.33</v>
      </c>
      <c r="E10" s="1">
        <v>5747630.1500000004</v>
      </c>
      <c r="F10" s="1">
        <v>3130695.72</v>
      </c>
      <c r="G10" s="27">
        <v>110513110.28</v>
      </c>
      <c r="H10" s="24">
        <v>289600</v>
      </c>
      <c r="I10" s="25" t="s">
        <v>15</v>
      </c>
      <c r="J10" s="88">
        <f t="shared" si="0"/>
        <v>381.60604378453041</v>
      </c>
      <c r="K10" s="2">
        <v>99202478.883255824</v>
      </c>
      <c r="L10" s="2">
        <v>183667.46497614999</v>
      </c>
      <c r="M10" s="2">
        <v>5170189.8365679234</v>
      </c>
      <c r="N10" s="2">
        <v>3049956.7382900007</v>
      </c>
      <c r="O10" s="27">
        <v>107606292.92308989</v>
      </c>
      <c r="P10" s="24">
        <v>197882</v>
      </c>
      <c r="Q10" s="25" t="s">
        <v>15</v>
      </c>
      <c r="R10" s="88">
        <v>543.79020286377681</v>
      </c>
      <c r="S10" s="118">
        <f t="shared" si="1"/>
        <v>-2.6302918717474264</v>
      </c>
      <c r="T10" s="118">
        <f t="shared" si="1"/>
        <v>-31.670580110497237</v>
      </c>
      <c r="U10" s="119">
        <f t="shared" si="2"/>
        <v>42.500416783446404</v>
      </c>
      <c r="V10" s="89"/>
    </row>
    <row r="11" spans="1:23" ht="23.25" customHeight="1">
      <c r="A11" s="87" t="s">
        <v>48</v>
      </c>
      <c r="B11" s="26" t="s">
        <v>52</v>
      </c>
      <c r="C11" s="1">
        <v>41719668.409999996</v>
      </c>
      <c r="D11" s="1">
        <v>43610.15</v>
      </c>
      <c r="E11" s="1">
        <v>2419075.42</v>
      </c>
      <c r="F11" s="1">
        <v>1234939.1200000001</v>
      </c>
      <c r="G11" s="27">
        <v>45417293.099999994</v>
      </c>
      <c r="H11" s="24">
        <v>433</v>
      </c>
      <c r="I11" s="25" t="s">
        <v>11</v>
      </c>
      <c r="J11" s="88">
        <f t="shared" si="0"/>
        <v>104889.82240184756</v>
      </c>
      <c r="K11" s="2">
        <v>45530479.893164106</v>
      </c>
      <c r="L11" s="2">
        <v>92508.089651643852</v>
      </c>
      <c r="M11" s="2">
        <v>2378948.9679846722</v>
      </c>
      <c r="N11" s="2">
        <v>1336498.4471800006</v>
      </c>
      <c r="O11" s="27">
        <v>49338435.397980422</v>
      </c>
      <c r="P11" s="24">
        <v>1635</v>
      </c>
      <c r="Q11" s="25" t="s">
        <v>11</v>
      </c>
      <c r="R11" s="88">
        <v>30176.413087449801</v>
      </c>
      <c r="S11" s="118">
        <f>(O11-G11)/G11*100</f>
        <v>8.6335887287400404</v>
      </c>
      <c r="T11" s="118">
        <f>(P11-H11)/H11*100</f>
        <v>277.59815242494227</v>
      </c>
      <c r="U11" s="119">
        <f t="shared" si="2"/>
        <v>-71.230370691410116</v>
      </c>
      <c r="V11" s="89"/>
    </row>
    <row r="12" spans="1:23" ht="23.25" customHeight="1">
      <c r="A12" s="87" t="s">
        <v>49</v>
      </c>
      <c r="B12" s="26" t="s">
        <v>55</v>
      </c>
      <c r="C12" s="1">
        <v>41166220.520000003</v>
      </c>
      <c r="D12" s="1">
        <v>34142.31</v>
      </c>
      <c r="E12" s="1">
        <v>2400298.35</v>
      </c>
      <c r="F12" s="1">
        <v>1375964.47</v>
      </c>
      <c r="G12" s="27">
        <v>44976625.650000006</v>
      </c>
      <c r="H12" s="24">
        <v>35820</v>
      </c>
      <c r="I12" s="25" t="s">
        <v>15</v>
      </c>
      <c r="J12" s="88">
        <f t="shared" si="0"/>
        <v>1255.6288567839197</v>
      </c>
      <c r="K12" s="2">
        <v>39152221.638534971</v>
      </c>
      <c r="L12" s="2">
        <v>78749.295551545787</v>
      </c>
      <c r="M12" s="2">
        <v>2198113.7202811446</v>
      </c>
      <c r="N12" s="2">
        <v>1338539.1510220005</v>
      </c>
      <c r="O12" s="27">
        <v>42767623.805389665</v>
      </c>
      <c r="P12" s="24">
        <v>24913</v>
      </c>
      <c r="Q12" s="25" t="s">
        <v>15</v>
      </c>
      <c r="R12" s="88">
        <v>1716.6789951185992</v>
      </c>
      <c r="S12" s="118">
        <f t="shared" si="1"/>
        <v>-4.9114441394523345</v>
      </c>
      <c r="T12" s="118">
        <f t="shared" si="1"/>
        <v>-30.449469570072583</v>
      </c>
      <c r="U12" s="119">
        <f t="shared" si="2"/>
        <v>36.718663786971355</v>
      </c>
      <c r="V12" s="89"/>
    </row>
    <row r="13" spans="1:23" ht="23.25" customHeight="1">
      <c r="A13" s="87" t="s">
        <v>51</v>
      </c>
      <c r="B13" s="26" t="s">
        <v>57</v>
      </c>
      <c r="C13" s="1">
        <v>8608717.1999999993</v>
      </c>
      <c r="D13" s="1">
        <v>7278.85</v>
      </c>
      <c r="E13" s="1">
        <v>392058.6</v>
      </c>
      <c r="F13" s="1">
        <v>185324.89</v>
      </c>
      <c r="G13" s="27">
        <v>9193379.5399999991</v>
      </c>
      <c r="H13" s="24">
        <v>9000</v>
      </c>
      <c r="I13" s="25" t="s">
        <v>15</v>
      </c>
      <c r="J13" s="88">
        <f t="shared" si="0"/>
        <v>1021.4866155555554</v>
      </c>
      <c r="K13" s="2">
        <v>10468657.780578749</v>
      </c>
      <c r="L13" s="2">
        <v>10616.274380493149</v>
      </c>
      <c r="M13" s="2">
        <v>361520.50499185879</v>
      </c>
      <c r="N13" s="2">
        <v>188139.46868200012</v>
      </c>
      <c r="O13" s="27">
        <v>11028934.028633103</v>
      </c>
      <c r="P13" s="24">
        <v>8212</v>
      </c>
      <c r="Q13" s="25" t="s">
        <v>15</v>
      </c>
      <c r="R13" s="88">
        <v>1343.02655000403</v>
      </c>
      <c r="S13" s="118">
        <f t="shared" si="1"/>
        <v>19.966047095594007</v>
      </c>
      <c r="T13" s="118">
        <f t="shared" si="1"/>
        <v>-8.7555555555555546</v>
      </c>
      <c r="U13" s="119">
        <f t="shared" si="2"/>
        <v>31.477645379973858</v>
      </c>
      <c r="V13" s="89"/>
    </row>
    <row r="14" spans="1:23" ht="23.25" customHeight="1">
      <c r="A14" s="87" t="s">
        <v>53</v>
      </c>
      <c r="B14" s="23" t="s">
        <v>60</v>
      </c>
      <c r="C14" s="1">
        <v>13577587.23</v>
      </c>
      <c r="D14" s="1">
        <v>207837.38</v>
      </c>
      <c r="E14" s="1">
        <v>757299.53</v>
      </c>
      <c r="F14" s="1">
        <v>1269249.69</v>
      </c>
      <c r="G14" s="27">
        <v>15811973.83</v>
      </c>
      <c r="H14" s="24">
        <v>1</v>
      </c>
      <c r="I14" s="28" t="s">
        <v>21</v>
      </c>
      <c r="J14" s="88">
        <f>G14/H14</f>
        <v>15811973.83</v>
      </c>
      <c r="K14" s="2">
        <v>10630089.003369899</v>
      </c>
      <c r="L14" s="2">
        <v>11615.266511999998</v>
      </c>
      <c r="M14" s="2">
        <v>535568.41986312496</v>
      </c>
      <c r="N14" s="2">
        <v>896693.30368200073</v>
      </c>
      <c r="O14" s="27">
        <v>12073965.993427025</v>
      </c>
      <c r="P14" s="24">
        <v>1</v>
      </c>
      <c r="Q14" s="28" t="s">
        <v>21</v>
      </c>
      <c r="R14" s="88">
        <f>O14/P14</f>
        <v>12073965.993427025</v>
      </c>
      <c r="S14" s="118">
        <f t="shared" si="1"/>
        <v>-23.640361897645352</v>
      </c>
      <c r="T14" s="118">
        <f>(P14-H14)/H14*100</f>
        <v>0</v>
      </c>
      <c r="U14" s="119">
        <f t="shared" si="2"/>
        <v>-23.640361897645352</v>
      </c>
      <c r="V14" s="89"/>
    </row>
    <row r="15" spans="1:23" s="34" customFormat="1" ht="23.25" customHeight="1">
      <c r="A15" s="90"/>
      <c r="B15" s="90"/>
      <c r="C15" s="91"/>
      <c r="D15" s="91"/>
      <c r="E15" s="91"/>
      <c r="F15" s="91"/>
      <c r="G15" s="91"/>
      <c r="H15" s="92"/>
      <c r="I15" s="93"/>
      <c r="J15" s="94"/>
      <c r="K15" s="91"/>
      <c r="L15" s="91"/>
      <c r="M15" s="91"/>
      <c r="N15" s="91"/>
      <c r="O15" s="91"/>
      <c r="P15" s="95"/>
      <c r="Q15" s="93"/>
      <c r="R15" s="94"/>
      <c r="S15" s="120"/>
      <c r="T15" s="120"/>
      <c r="U15" s="121"/>
      <c r="V15" s="29"/>
      <c r="W15" s="29"/>
    </row>
    <row r="16" spans="1:23" s="34" customFormat="1" ht="23.25" customHeight="1">
      <c r="A16" s="90"/>
      <c r="B16" s="90"/>
      <c r="C16" s="91"/>
      <c r="D16" s="91"/>
      <c r="E16" s="91"/>
      <c r="F16" s="91"/>
      <c r="G16" s="91"/>
      <c r="H16" s="92"/>
      <c r="I16" s="93"/>
      <c r="J16" s="94"/>
      <c r="K16" s="91"/>
      <c r="L16" s="91"/>
      <c r="M16" s="91"/>
      <c r="N16" s="91"/>
      <c r="O16" s="91"/>
      <c r="P16" s="95"/>
      <c r="Q16" s="93"/>
      <c r="R16" s="94"/>
      <c r="S16" s="120"/>
      <c r="T16" s="120"/>
      <c r="U16" s="121"/>
      <c r="V16" s="29"/>
      <c r="W16" s="29"/>
    </row>
    <row r="17" spans="1:23" s="34" customFormat="1" ht="23.25" customHeight="1">
      <c r="A17" s="90"/>
      <c r="B17" s="90"/>
      <c r="C17" s="91"/>
      <c r="D17" s="91"/>
      <c r="E17" s="91"/>
      <c r="F17" s="91"/>
      <c r="G17" s="91"/>
      <c r="H17" s="92"/>
      <c r="I17" s="93"/>
      <c r="J17" s="94"/>
      <c r="K17" s="91"/>
      <c r="L17" s="91"/>
      <c r="M17" s="91"/>
      <c r="N17" s="91"/>
      <c r="O17" s="91"/>
      <c r="P17" s="95"/>
      <c r="Q17" s="93"/>
      <c r="R17" s="94"/>
      <c r="S17" s="120"/>
      <c r="T17" s="120"/>
      <c r="U17" s="121"/>
      <c r="V17" s="29"/>
      <c r="W17" s="29"/>
    </row>
    <row r="18" spans="1:23" s="34" customFormat="1" ht="23.25" customHeight="1">
      <c r="A18" s="90"/>
      <c r="B18" s="90"/>
      <c r="C18" s="91"/>
      <c r="D18" s="91"/>
      <c r="E18" s="91"/>
      <c r="F18" s="91"/>
      <c r="G18" s="91"/>
      <c r="H18" s="92"/>
      <c r="I18" s="93"/>
      <c r="J18" s="94"/>
      <c r="K18" s="91"/>
      <c r="L18" s="91"/>
      <c r="M18" s="91"/>
      <c r="N18" s="91"/>
      <c r="O18" s="91"/>
      <c r="P18" s="95"/>
      <c r="Q18" s="93"/>
      <c r="R18" s="94"/>
      <c r="S18" s="120"/>
      <c r="T18" s="120"/>
      <c r="U18" s="121"/>
      <c r="V18" s="29"/>
      <c r="W18" s="29"/>
    </row>
    <row r="19" spans="1:23" s="34" customFormat="1" ht="23.25" customHeight="1">
      <c r="A19" s="90"/>
      <c r="B19" s="90"/>
      <c r="C19" s="91"/>
      <c r="D19" s="91"/>
      <c r="E19" s="91"/>
      <c r="F19" s="91"/>
      <c r="G19" s="91"/>
      <c r="H19" s="92"/>
      <c r="I19" s="93"/>
      <c r="J19" s="94"/>
      <c r="K19" s="91"/>
      <c r="L19" s="91"/>
      <c r="M19" s="91"/>
      <c r="N19" s="91"/>
      <c r="O19" s="91"/>
      <c r="P19" s="95"/>
      <c r="Q19" s="93"/>
      <c r="R19" s="94"/>
      <c r="S19" s="120"/>
      <c r="T19" s="120"/>
      <c r="U19" s="121"/>
      <c r="V19" s="29"/>
      <c r="W19" s="29"/>
    </row>
    <row r="20" spans="1:23" s="34" customFormat="1" ht="23.25" customHeight="1">
      <c r="A20" s="90"/>
      <c r="B20" s="90"/>
      <c r="C20" s="91"/>
      <c r="D20" s="91"/>
      <c r="E20" s="91"/>
      <c r="F20" s="91"/>
      <c r="G20" s="91"/>
      <c r="H20" s="92"/>
      <c r="I20" s="93"/>
      <c r="J20" s="94"/>
      <c r="K20" s="91"/>
      <c r="L20" s="91"/>
      <c r="M20" s="91"/>
      <c r="N20" s="91"/>
      <c r="O20" s="91"/>
      <c r="P20" s="95"/>
      <c r="Q20" s="93"/>
      <c r="R20" s="94"/>
      <c r="S20" s="120"/>
      <c r="T20" s="120"/>
      <c r="U20" s="121"/>
      <c r="V20" s="29"/>
      <c r="W20" s="29"/>
    </row>
    <row r="21" spans="1:23" s="34" customFormat="1" ht="23.25" customHeight="1">
      <c r="A21" s="90"/>
      <c r="B21" s="90"/>
      <c r="C21" s="91"/>
      <c r="D21" s="91"/>
      <c r="E21" s="91"/>
      <c r="F21" s="91"/>
      <c r="G21" s="91"/>
      <c r="H21" s="92"/>
      <c r="I21" s="93"/>
      <c r="J21" s="94"/>
      <c r="K21" s="91"/>
      <c r="L21" s="91"/>
      <c r="M21" s="91"/>
      <c r="N21" s="91"/>
      <c r="O21" s="91"/>
      <c r="P21" s="95"/>
      <c r="Q21" s="93"/>
      <c r="R21" s="94"/>
      <c r="S21" s="120"/>
      <c r="T21" s="120"/>
      <c r="U21" s="121"/>
      <c r="V21" s="29"/>
      <c r="W21" s="29"/>
    </row>
    <row r="22" spans="1:23" s="34" customFormat="1" ht="23.25" customHeight="1">
      <c r="A22" s="90"/>
      <c r="B22" s="90"/>
      <c r="C22" s="91"/>
      <c r="D22" s="91"/>
      <c r="E22" s="91"/>
      <c r="F22" s="91"/>
      <c r="G22" s="91"/>
      <c r="H22" s="92"/>
      <c r="I22" s="93"/>
      <c r="J22" s="94"/>
      <c r="K22" s="91"/>
      <c r="L22" s="91"/>
      <c r="M22" s="91"/>
      <c r="N22" s="91"/>
      <c r="O22" s="91"/>
      <c r="P22" s="95"/>
      <c r="Q22" s="93"/>
      <c r="R22" s="94"/>
      <c r="S22" s="120"/>
      <c r="T22" s="120"/>
      <c r="U22" s="121"/>
      <c r="V22" s="29"/>
      <c r="W22" s="29"/>
    </row>
    <row r="23" spans="1:23">
      <c r="H23" s="30"/>
      <c r="I23" s="30"/>
      <c r="J23" s="30"/>
      <c r="P23" s="98"/>
      <c r="Q23" s="30"/>
      <c r="R23" s="30"/>
      <c r="S23" s="33"/>
      <c r="T23" s="33"/>
    </row>
  </sheetData>
  <mergeCells count="8">
    <mergeCell ref="A7:B7"/>
    <mergeCell ref="A1:U1"/>
    <mergeCell ref="A2:U2"/>
    <mergeCell ref="I4:J4"/>
    <mergeCell ref="Q4:R4"/>
    <mergeCell ref="T4:U4"/>
    <mergeCell ref="A6:J6"/>
    <mergeCell ref="K6:R6"/>
  </mergeCells>
  <pageMargins left="0.51181102362204722" right="0" top="0.35433070866141736" bottom="0" header="0.31496062992125984" footer="0.31496062992125984"/>
  <pageSetup paperSize="9" scale="75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6"/>
  <sheetViews>
    <sheetView view="pageBreakPreview" zoomScale="60" zoomScaleNormal="60" workbookViewId="0">
      <selection activeCell="A50" sqref="A50"/>
    </sheetView>
  </sheetViews>
  <sheetFormatPr defaultColWidth="9" defaultRowHeight="21"/>
  <cols>
    <col min="1" max="1" width="42.44140625" style="30" customWidth="1"/>
    <col min="2" max="2" width="118.44140625" style="30" customWidth="1"/>
    <col min="3" max="3" width="15.44140625" style="30" customWidth="1"/>
    <col min="4" max="4" width="14.77734375" style="30" customWidth="1"/>
    <col min="5" max="5" width="17" style="30" customWidth="1"/>
    <col min="6" max="6" width="9.21875" style="99" bestFit="1" customWidth="1"/>
    <col min="7" max="7" width="8" style="32" bestFit="1" customWidth="1"/>
    <col min="8" max="8" width="15.44140625" style="100" customWidth="1"/>
    <col min="9" max="9" width="17" style="30" customWidth="1"/>
    <col min="10" max="10" width="12.109375" style="30" customWidth="1"/>
    <col min="11" max="11" width="15.21875" style="30" customWidth="1"/>
    <col min="12" max="12" width="15.77734375" style="30" customWidth="1"/>
    <col min="13" max="13" width="16.77734375" style="30" customWidth="1"/>
    <col min="14" max="14" width="10" style="101" customWidth="1"/>
    <col min="15" max="15" width="8.44140625" style="32" customWidth="1"/>
    <col min="16" max="16" width="15.109375" style="100" customWidth="1"/>
    <col min="17" max="17" width="5.77734375" style="102" customWidth="1"/>
    <col min="18" max="18" width="6" style="102" customWidth="1"/>
    <col min="19" max="19" width="6.44140625" style="81" customWidth="1"/>
    <col min="20" max="20" width="2.109375" style="32" customWidth="1"/>
    <col min="21" max="21" width="3" style="32" customWidth="1"/>
    <col min="22" max="16384" width="9" style="30"/>
  </cols>
  <sheetData>
    <row r="1" spans="1:21" s="34" customFormat="1" ht="23.25" customHeight="1">
      <c r="A1" s="90"/>
      <c r="B1" s="91"/>
      <c r="C1" s="91"/>
      <c r="D1" s="91"/>
      <c r="E1" s="91"/>
      <c r="F1" s="92"/>
      <c r="G1" s="93"/>
      <c r="H1" s="94"/>
      <c r="I1" s="91"/>
      <c r="J1" s="91"/>
      <c r="K1" s="91"/>
      <c r="L1" s="91"/>
      <c r="M1" s="91"/>
      <c r="N1" s="95"/>
      <c r="O1" s="93"/>
      <c r="P1" s="94"/>
      <c r="Q1" s="96"/>
      <c r="R1" s="96"/>
      <c r="S1" s="97"/>
      <c r="T1" s="29"/>
      <c r="U1" s="29"/>
    </row>
    <row r="2" spans="1:21" s="34" customFormat="1" ht="23.25" customHeight="1">
      <c r="A2" s="34" t="s">
        <v>105</v>
      </c>
      <c r="B2" s="91"/>
      <c r="C2" s="91"/>
      <c r="D2" s="91"/>
      <c r="E2" s="91"/>
      <c r="F2" s="92"/>
      <c r="G2" s="93"/>
      <c r="H2" s="94"/>
      <c r="I2" s="91"/>
      <c r="J2" s="91"/>
      <c r="K2" s="91"/>
      <c r="L2" s="91"/>
      <c r="M2" s="91"/>
      <c r="N2" s="95"/>
      <c r="O2" s="93"/>
      <c r="P2" s="94"/>
      <c r="Q2" s="96"/>
      <c r="R2" s="96"/>
      <c r="S2" s="97"/>
      <c r="T2" s="29"/>
      <c r="U2" s="29"/>
    </row>
    <row r="3" spans="1:21" s="34" customFormat="1" ht="23.25" customHeight="1">
      <c r="A3" s="53" t="s">
        <v>148</v>
      </c>
      <c r="B3" s="91"/>
      <c r="C3" s="91"/>
      <c r="D3" s="91"/>
      <c r="E3" s="91"/>
      <c r="F3" s="92"/>
      <c r="G3" s="93"/>
      <c r="H3" s="94"/>
      <c r="I3" s="91"/>
      <c r="J3" s="91"/>
      <c r="K3" s="91"/>
      <c r="L3" s="91"/>
      <c r="M3" s="91"/>
      <c r="N3" s="95"/>
      <c r="O3" s="93"/>
      <c r="P3" s="94"/>
      <c r="Q3" s="96"/>
      <c r="R3" s="96"/>
      <c r="S3" s="97"/>
      <c r="T3" s="29"/>
      <c r="U3" s="29"/>
    </row>
    <row r="4" spans="1:21" s="34" customFormat="1" ht="23.25" customHeight="1">
      <c r="A4" s="90"/>
      <c r="B4" s="91"/>
      <c r="C4" s="91"/>
      <c r="D4" s="91"/>
      <c r="E4" s="91"/>
      <c r="F4" s="92"/>
      <c r="G4" s="93"/>
      <c r="H4" s="94"/>
      <c r="I4" s="91"/>
      <c r="J4" s="91"/>
      <c r="K4" s="91"/>
      <c r="L4" s="91"/>
      <c r="M4" s="91"/>
      <c r="N4" s="95"/>
      <c r="O4" s="93"/>
      <c r="P4" s="94"/>
      <c r="Q4" s="96"/>
      <c r="R4" s="96"/>
      <c r="S4" s="97"/>
      <c r="T4" s="29"/>
      <c r="U4" s="29"/>
    </row>
    <row r="5" spans="1:21" s="34" customFormat="1" ht="23.25" customHeight="1">
      <c r="A5" s="110" t="s">
        <v>42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29"/>
      <c r="U5" s="29"/>
    </row>
    <row r="6" spans="1:21" s="34" customFormat="1" ht="23.25" customHeight="1">
      <c r="A6" s="111" t="s">
        <v>149</v>
      </c>
      <c r="B6" s="53" t="s">
        <v>295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29"/>
      <c r="U6" s="29"/>
    </row>
    <row r="7" spans="1:21" s="34" customFormat="1" ht="23.25" customHeight="1">
      <c r="A7" s="111" t="s">
        <v>151</v>
      </c>
      <c r="B7" s="53" t="s">
        <v>150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29"/>
      <c r="U7" s="29"/>
    </row>
    <row r="8" spans="1:21" s="34" customFormat="1" ht="23.25" customHeight="1">
      <c r="A8" s="54" t="s">
        <v>114</v>
      </c>
      <c r="B8" s="53" t="s">
        <v>242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29"/>
      <c r="U8" s="29"/>
    </row>
    <row r="9" spans="1:21" s="34" customFormat="1" ht="23.25" customHeight="1">
      <c r="A9" s="54" t="s">
        <v>296</v>
      </c>
      <c r="B9" s="53" t="s">
        <v>243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29"/>
      <c r="U9" s="29"/>
    </row>
    <row r="10" spans="1:21" s="34" customFormat="1" ht="23.25" customHeight="1">
      <c r="A10" s="54"/>
      <c r="B10" s="103" t="s">
        <v>115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29"/>
      <c r="U10" s="29"/>
    </row>
    <row r="11" spans="1:21" s="34" customFormat="1" ht="23.25" customHeight="1">
      <c r="A11" s="54"/>
      <c r="B11" s="10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29"/>
      <c r="U11" s="29"/>
    </row>
    <row r="12" spans="1:21" s="34" customFormat="1" ht="23.25" customHeight="1">
      <c r="A12" s="111" t="s">
        <v>152</v>
      </c>
      <c r="B12" s="53" t="s">
        <v>244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29"/>
      <c r="U12" s="29"/>
    </row>
    <row r="13" spans="1:21" s="34" customFormat="1" ht="23.25" customHeight="1">
      <c r="A13" s="111" t="s">
        <v>154</v>
      </c>
      <c r="B13" s="53" t="s">
        <v>153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29"/>
      <c r="U13" s="29"/>
    </row>
    <row r="14" spans="1:21" s="34" customFormat="1" ht="23.25" customHeight="1">
      <c r="A14" s="54" t="s">
        <v>114</v>
      </c>
      <c r="B14" s="53" t="s">
        <v>245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29"/>
      <c r="U14" s="29"/>
    </row>
    <row r="15" spans="1:21" s="34" customFormat="1" ht="23.25" customHeight="1">
      <c r="A15" s="54"/>
      <c r="B15" s="53" t="s">
        <v>246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29"/>
      <c r="U15" s="29"/>
    </row>
    <row r="16" spans="1:21" s="34" customFormat="1" ht="23.25" customHeight="1">
      <c r="A16" s="54"/>
      <c r="B16" s="103" t="s">
        <v>115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29"/>
      <c r="U16" s="29"/>
    </row>
    <row r="17" spans="1:21" s="34" customFormat="1" ht="23.25" customHeight="1">
      <c r="A17" s="54"/>
      <c r="B17" s="10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29"/>
      <c r="U17" s="29"/>
    </row>
    <row r="18" spans="1:21" s="34" customFormat="1" ht="23.25" customHeight="1">
      <c r="A18" s="111" t="s">
        <v>155</v>
      </c>
      <c r="B18" s="53" t="s">
        <v>247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29"/>
      <c r="U18" s="29"/>
    </row>
    <row r="19" spans="1:21" s="34" customFormat="1" ht="23.25" customHeight="1">
      <c r="A19" s="111" t="s">
        <v>157</v>
      </c>
      <c r="B19" s="53" t="s">
        <v>156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29"/>
      <c r="U19" s="29"/>
    </row>
    <row r="20" spans="1:21" s="34" customFormat="1" ht="23.25" customHeight="1">
      <c r="A20" s="54" t="s">
        <v>114</v>
      </c>
      <c r="B20" s="53" t="s">
        <v>248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29"/>
      <c r="U20" s="29"/>
    </row>
    <row r="21" spans="1:21" s="34" customFormat="1" ht="23.25" customHeight="1">
      <c r="A21" s="54"/>
      <c r="B21" s="53" t="s">
        <v>249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29"/>
      <c r="U21" s="29"/>
    </row>
    <row r="22" spans="1:21" s="34" customFormat="1" ht="23.25" customHeight="1">
      <c r="A22" s="54"/>
      <c r="B22" s="103" t="s">
        <v>115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29"/>
      <c r="U22" s="29"/>
    </row>
    <row r="23" spans="1:21" s="34" customFormat="1" ht="23.25" customHeight="1">
      <c r="A23" s="54"/>
      <c r="B23" s="10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29"/>
      <c r="U23" s="29"/>
    </row>
    <row r="24" spans="1:21" s="34" customFormat="1" ht="23.25" customHeight="1">
      <c r="A24" s="54"/>
      <c r="B24" s="10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29"/>
      <c r="U24" s="29"/>
    </row>
    <row r="25" spans="1:21" s="34" customFormat="1" ht="23.25" customHeight="1">
      <c r="A25" s="54"/>
      <c r="B25" s="10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29"/>
      <c r="U25" s="29"/>
    </row>
    <row r="26" spans="1:21" s="34" customFormat="1" ht="23.25" customHeight="1">
      <c r="A26" s="54"/>
      <c r="B26" s="10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29"/>
      <c r="U26" s="29"/>
    </row>
    <row r="27" spans="1:21" s="34" customFormat="1" ht="23.25" customHeight="1">
      <c r="A27" s="54"/>
      <c r="B27" s="10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29"/>
      <c r="U27" s="29"/>
    </row>
    <row r="28" spans="1:21" s="34" customFormat="1" ht="23.25" customHeight="1">
      <c r="A28" s="54"/>
      <c r="B28" s="10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29"/>
      <c r="U28" s="29"/>
    </row>
    <row r="29" spans="1:21" s="34" customFormat="1" ht="23.25" customHeight="1">
      <c r="A29" s="111" t="s">
        <v>250</v>
      </c>
      <c r="B29" s="53" t="s">
        <v>251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29"/>
      <c r="U29" s="29"/>
    </row>
    <row r="30" spans="1:21" s="34" customFormat="1" ht="23.25" customHeight="1">
      <c r="A30" s="54" t="s">
        <v>114</v>
      </c>
      <c r="B30" s="53" t="s">
        <v>252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29"/>
      <c r="U30" s="29"/>
    </row>
    <row r="31" spans="1:21" s="34" customFormat="1" ht="23.25" customHeight="1">
      <c r="B31" s="53" t="s">
        <v>253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29"/>
      <c r="U31" s="29"/>
    </row>
    <row r="32" spans="1:21" s="34" customFormat="1" ht="23.25" customHeight="1">
      <c r="A32" s="54"/>
      <c r="B32" s="53" t="s">
        <v>254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29"/>
      <c r="U32" s="29"/>
    </row>
    <row r="33" spans="1:21" s="34" customFormat="1" ht="23.25" customHeight="1">
      <c r="A33" s="54"/>
      <c r="B33" s="103" t="s">
        <v>115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29"/>
      <c r="U33" s="29"/>
    </row>
    <row r="34" spans="1:21" s="34" customFormat="1" ht="23.25" customHeight="1">
      <c r="A34" s="54"/>
      <c r="B34" s="10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29"/>
      <c r="U34" s="29"/>
    </row>
    <row r="35" spans="1:21" s="34" customFormat="1" ht="23.25" customHeight="1">
      <c r="A35" s="111" t="s">
        <v>255</v>
      </c>
      <c r="B35" s="53" t="s">
        <v>256</v>
      </c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29"/>
      <c r="U35" s="29"/>
    </row>
    <row r="36" spans="1:21" s="34" customFormat="1" ht="23.25" customHeight="1">
      <c r="A36" s="54" t="s">
        <v>114</v>
      </c>
      <c r="B36" s="53" t="s">
        <v>257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29"/>
      <c r="U36" s="29"/>
    </row>
    <row r="37" spans="1:21" s="34" customFormat="1" ht="23.25" customHeight="1">
      <c r="B37" s="53" t="s">
        <v>258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29"/>
      <c r="U37" s="29"/>
    </row>
    <row r="38" spans="1:21" s="34" customFormat="1" ht="23.25" customHeight="1">
      <c r="A38" s="54"/>
      <c r="B38" s="53" t="s">
        <v>259</v>
      </c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29"/>
      <c r="U38" s="29"/>
    </row>
    <row r="39" spans="1:21" s="34" customFormat="1" ht="23.25" customHeight="1">
      <c r="A39" s="54"/>
      <c r="B39" s="103" t="s">
        <v>115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29"/>
      <c r="U39" s="29"/>
    </row>
    <row r="40" spans="1:21" s="34" customFormat="1" ht="23.25" customHeight="1">
      <c r="A40" s="54"/>
      <c r="B40" s="10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29"/>
      <c r="U40" s="29"/>
    </row>
    <row r="41" spans="1:21" s="34" customFormat="1" ht="23.25" customHeight="1">
      <c r="A41" s="111" t="s">
        <v>158</v>
      </c>
      <c r="B41" s="53" t="s">
        <v>260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29"/>
      <c r="U41" s="29"/>
    </row>
    <row r="42" spans="1:21" s="34" customFormat="1" ht="23.25" customHeight="1">
      <c r="A42" s="111" t="s">
        <v>160</v>
      </c>
      <c r="B42" s="53" t="s">
        <v>159</v>
      </c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29"/>
      <c r="U42" s="29"/>
    </row>
    <row r="43" spans="1:21" s="34" customFormat="1" ht="23.25" customHeight="1">
      <c r="A43" s="54" t="s">
        <v>119</v>
      </c>
      <c r="B43" s="53" t="s">
        <v>261</v>
      </c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29"/>
      <c r="U43" s="29"/>
    </row>
    <row r="44" spans="1:21" s="34" customFormat="1" ht="23.25" customHeight="1">
      <c r="A44" s="54"/>
      <c r="B44" s="53" t="s">
        <v>262</v>
      </c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29"/>
      <c r="U44" s="29"/>
    </row>
    <row r="45" spans="1:21" s="34" customFormat="1" ht="23.25" customHeight="1">
      <c r="A45" s="54"/>
      <c r="B45" s="103" t="s">
        <v>115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29"/>
      <c r="U45" s="29"/>
    </row>
    <row r="46" spans="1:21" ht="23.25" customHeight="1">
      <c r="A46" s="107"/>
      <c r="B46" s="103"/>
    </row>
    <row r="47" spans="1:21" ht="23.25" customHeight="1">
      <c r="A47" s="111" t="s">
        <v>263</v>
      </c>
      <c r="B47" s="53" t="s">
        <v>265</v>
      </c>
    </row>
    <row r="48" spans="1:21" ht="23.25" customHeight="1">
      <c r="A48" s="111" t="s">
        <v>264</v>
      </c>
      <c r="B48" s="53" t="s">
        <v>266</v>
      </c>
    </row>
    <row r="49" spans="1:2" ht="23.25" customHeight="1">
      <c r="A49" s="54" t="s">
        <v>114</v>
      </c>
      <c r="B49" s="53" t="s">
        <v>267</v>
      </c>
    </row>
    <row r="50" spans="1:2" ht="23.25" customHeight="1">
      <c r="A50" s="54"/>
      <c r="B50" s="53" t="s">
        <v>297</v>
      </c>
    </row>
    <row r="51" spans="1:2" ht="23.25" customHeight="1">
      <c r="A51" s="54"/>
      <c r="B51" s="103" t="s">
        <v>115</v>
      </c>
    </row>
    <row r="52" spans="1:2" ht="23.25" customHeight="1"/>
    <row r="53" spans="1:2" ht="23.25" customHeight="1"/>
    <row r="54" spans="1:2" ht="23.25" customHeight="1"/>
    <row r="55" spans="1:2" ht="23.25" customHeight="1">
      <c r="B55" s="103"/>
    </row>
    <row r="56" spans="1:2" ht="23.25" customHeight="1">
      <c r="B56" s="103"/>
    </row>
  </sheetData>
  <pageMargins left="0.31496062992125984" right="0.31496062992125984" top="0.74803149606299213" bottom="0.74803149606299213" header="0.31496062992125984" footer="0.31496062992125984"/>
  <pageSetup scale="7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ตาราง7</vt:lpstr>
      <vt:lpstr>ตาราง7วิเคราะห์</vt:lpstr>
      <vt:lpstr>ตาราง8</vt:lpstr>
      <vt:lpstr>ตาราง8วิเคราะห์</vt:lpstr>
      <vt:lpstr>ตาราง7!Print_Titles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cp:lastPrinted>2022-03-18T02:46:51Z</cp:lastPrinted>
  <dcterms:created xsi:type="dcterms:W3CDTF">2016-11-23T08:08:22Z</dcterms:created>
  <dcterms:modified xsi:type="dcterms:W3CDTF">2022-03-18T08:50:02Z</dcterms:modified>
</cp:coreProperties>
</file>